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Sheet1!$A$1:$Y$89</definedName>
  </definedNames>
  <calcPr calcId="144525"/>
</workbook>
</file>

<file path=xl/sharedStrings.xml><?xml version="1.0" encoding="utf-8"?>
<sst xmlns="http://schemas.openxmlformats.org/spreadsheetml/2006/main" count="843" uniqueCount="209">
  <si>
    <t>2022年度巩固拓展脱贫攻坚成果和乡村振兴项目库项目明细表</t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</si>
  <si>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</si>
  <si>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</si>
  <si>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</si>
  <si>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</si>
  <si>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</si>
  <si>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</si>
  <si>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</si>
  <si>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</si>
  <si>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</si>
  <si>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</si>
  <si>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</si>
  <si>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</si>
  <si>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</si>
  <si>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</si>
  <si>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</si>
  <si>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</si>
  <si>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</si>
  <si>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</si>
  <si>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</si>
  <si>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</si>
  <si>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项目预算总投资（万元）</t>
  </si>
  <si>
    <t>其中</t>
  </si>
  <si>
    <t>受益村数（个）</t>
  </si>
  <si>
    <t>受益户数（户）</t>
  </si>
  <si>
    <t>受益人口数（人）</t>
  </si>
  <si>
    <t>财政投资（万元）</t>
  </si>
  <si>
    <t>其他资金（万元）</t>
  </si>
  <si>
    <t>受益脱贫村数（个）</t>
  </si>
  <si>
    <t>受益脱贫户数及防止返贫监测对象户数（户）</t>
  </si>
  <si>
    <t>受益脱贫
人口数及
防止返贫
监测对象
人口数
(人)</t>
  </si>
  <si>
    <t>产业发展</t>
  </si>
  <si>
    <t>金融保险配套项目</t>
  </si>
  <si>
    <t>新型经营主体贷款贴息</t>
  </si>
  <si>
    <t>西湖区</t>
  </si>
  <si>
    <t>2020年新型经营主体贷款贴息</t>
  </si>
  <si>
    <t>新建</t>
  </si>
  <si>
    <t>乡村振兴局</t>
  </si>
  <si>
    <t>生产项目</t>
  </si>
  <si>
    <t>种植业基地</t>
  </si>
  <si>
    <t>西湖镇</t>
  </si>
  <si>
    <t>旺福村</t>
  </si>
  <si>
    <t>家旺畜牧养殖农场牛棚基础设施建设</t>
  </si>
  <si>
    <t>农业农村局</t>
  </si>
  <si>
    <t>西洲乡</t>
  </si>
  <si>
    <t>裕民村</t>
  </si>
  <si>
    <t>裕民村二组稻虾养殖基地配套设施建设</t>
  </si>
  <si>
    <t>2021年新型经营主体贷款贴息</t>
  </si>
  <si>
    <t>新港村</t>
  </si>
  <si>
    <t>新港村绿祥农业超级大棚基础设施配套建设</t>
  </si>
  <si>
    <t>建湖村</t>
  </si>
  <si>
    <t>建湖村葡萄园基地配套设施建设</t>
  </si>
  <si>
    <t>绿祥农业果蔬大棚基地配套设施建设</t>
  </si>
  <si>
    <t>旺福村三组水稻生产示范片配套设施建设</t>
  </si>
  <si>
    <t>鼎裕村</t>
  </si>
  <si>
    <t>鼎裕村蔬菜大棚基地配套设施建设</t>
  </si>
  <si>
    <t>西湖蜜梨产业园农旅融合基地建设项目</t>
  </si>
  <si>
    <t>西洲村</t>
  </si>
  <si>
    <t>西洲村一组水稻生产示范片配套设施建设</t>
  </si>
  <si>
    <t>鼎兴村</t>
  </si>
  <si>
    <t>绿野农场蔬菜大棚基地配套设施建设</t>
  </si>
  <si>
    <t>小额贷款贴息</t>
  </si>
  <si>
    <t>西湖区小额信贷贴息</t>
  </si>
  <si>
    <t>黄泥湖村</t>
  </si>
  <si>
    <t>百草园提质改造工程</t>
  </si>
  <si>
    <t>2022年产业融合发展项目</t>
  </si>
  <si>
    <t>西洲乡春晓村等四个村高标准农田建设（2022年）</t>
  </si>
  <si>
    <t>西洲村智慧农业、数字大米1000亩示范片建设项目</t>
  </si>
  <si>
    <t>供销社</t>
  </si>
  <si>
    <t>西洲乡现代农业产业融合发展示范（三期）-牧业小镇牧草种植基地道路提质改造项目</t>
  </si>
  <si>
    <t>养殖业基地</t>
  </si>
  <si>
    <t>牧业小镇二牧场牛舍建设项目（二期）</t>
  </si>
  <si>
    <t>丰润公司</t>
  </si>
  <si>
    <t>新建钢结构牛舍4554㎡，回填土方3334m³，新建混凝土路面890㎡</t>
  </si>
  <si>
    <t>完善产业基地，通过土地流转、务工、带动群众增收</t>
  </si>
  <si>
    <t>范返贫保险</t>
  </si>
  <si>
    <t>西湖区脱贫人口返贫保险</t>
  </si>
  <si>
    <t>西湖区脱贫人口返贫责任保险</t>
  </si>
  <si>
    <t/>
  </si>
  <si>
    <t>落实责任保险金，50人受益</t>
  </si>
  <si>
    <t>落实责任保险金使村民受益</t>
  </si>
  <si>
    <t>产业项目</t>
  </si>
  <si>
    <t>旺禄村</t>
  </si>
  <si>
    <t>旺禄村一组水稻基地灌溉设施建设</t>
  </si>
  <si>
    <t>1、长300米，宽3.5米机耕道，合计两条。2、长300米，宽0.5米排灌沟渠砌砖墙，合计8条。</t>
  </si>
  <si>
    <t>完善产业设施，使村民受益</t>
  </si>
  <si>
    <t>西洲乡裕民村葡萄园基地建设</t>
  </si>
  <si>
    <t>围栏500米，周边绿化300平米</t>
  </si>
  <si>
    <t>鼎园村</t>
  </si>
  <si>
    <t>鼎园村三组稻虾基地设施建设</t>
  </si>
  <si>
    <t>道路硬化500×4（十队四小组）</t>
  </si>
  <si>
    <t>西洲乡建湖村林果基地建设</t>
  </si>
  <si>
    <t>道路硬化1000米</t>
  </si>
  <si>
    <t>鼎兴村二组稻虾养殖基地基础设施建设</t>
  </si>
  <si>
    <t>硬化灌渠1000米，底宽1.5米</t>
  </si>
  <si>
    <t>旺寿村</t>
  </si>
  <si>
    <t>旺寿村早稻示范基地设施建设</t>
  </si>
  <si>
    <t>生活区、生产区硬化路1000米×3.5米</t>
  </si>
  <si>
    <t>旺寿村早稻示范基地设施建设（第二标段）</t>
  </si>
  <si>
    <t>生产区硬化路1000米×3.5米</t>
  </si>
  <si>
    <t>西湖镇新港村一组蔬菜大棚基地基础设施建设</t>
  </si>
  <si>
    <t>生产道路硬化 
长1000米 宽3.5米</t>
  </si>
  <si>
    <t>西湖镇新港村蔬菜大棚基地基础设施建设</t>
  </si>
  <si>
    <t>铺设涵管151米、道路加宽155米</t>
  </si>
  <si>
    <t>西洲乡裕民村鱼菜共生试验园</t>
  </si>
  <si>
    <t>围栏500米，车位20个，周边绿化500平米，产品门牌，机耕道路硬化100米，沟渠硬化200米等</t>
  </si>
  <si>
    <t>正航农业基地建设</t>
  </si>
  <si>
    <t>基础设施建设300亩</t>
  </si>
  <si>
    <t>旺禄村一组水稻基地农田水利设施建设</t>
  </si>
  <si>
    <t>长810米，宽3.5米机耕道硬化，两边沟渠砌沟合计1620米，宽0.4米（一组正土中间主干道）</t>
  </si>
  <si>
    <t>智慧芦笋产业园及芦笋初、深加工项目</t>
  </si>
  <si>
    <t>完善智慧芦笋园科普、研学、采摘园建设，芦笋初、深加工项目</t>
  </si>
  <si>
    <t>巩固三保障成果</t>
  </si>
  <si>
    <t>教育</t>
  </si>
  <si>
    <t>享受“雨露计划”职业教育补助</t>
  </si>
  <si>
    <t>西湖区雨露计划</t>
  </si>
  <si>
    <t>医疗补助</t>
  </si>
  <si>
    <t>西湖区家庭医生签约</t>
  </si>
  <si>
    <t>落实家庭医生签约服务，使村民受益</t>
  </si>
  <si>
    <t>医保返还</t>
  </si>
  <si>
    <t>西湖区脱贫人员医保返还</t>
  </si>
  <si>
    <t>资助建档立卡脱贫人口参加基本医疗保险人数</t>
  </si>
  <si>
    <t>落实建档立卡和基本医疗保险使村民受益</t>
  </si>
  <si>
    <t>教育补助</t>
  </si>
  <si>
    <t>西湖区春季脱贫学生教育补助</t>
  </si>
  <si>
    <t>西湖管理区脱贫学生教育补助</t>
  </si>
  <si>
    <t>补助贫困学生</t>
  </si>
  <si>
    <t>补助贫困学生使其受益</t>
  </si>
  <si>
    <t>西湖区秋季脱贫学生教育补助</t>
  </si>
  <si>
    <t>就业项目</t>
  </si>
  <si>
    <t>公益性岗位</t>
  </si>
  <si>
    <t>西湖区脱贫人口公益性岗位</t>
  </si>
  <si>
    <t>务工补助</t>
  </si>
  <si>
    <t>交通费补助</t>
  </si>
  <si>
    <t>脱贫人员务工交通补助</t>
  </si>
  <si>
    <t>区人社局</t>
  </si>
  <si>
    <t>就业培训</t>
  </si>
  <si>
    <t>西湖区创业致富带头人培训</t>
  </si>
  <si>
    <t>培训创业人员</t>
  </si>
  <si>
    <t>培训创业人员，提高专业水平</t>
  </si>
  <si>
    <t>就业补贴</t>
  </si>
  <si>
    <t>西湖区扶贫车间稳岗就业补贴</t>
  </si>
  <si>
    <t>稳岗就业补助</t>
  </si>
  <si>
    <t>补助稳岗就业人员，使其受益</t>
  </si>
  <si>
    <t>乡村建设行动</t>
  </si>
  <si>
    <t>农村基础设施</t>
  </si>
  <si>
    <t>其他</t>
  </si>
  <si>
    <t>田园村</t>
  </si>
  <si>
    <t>田园村庭院建设工程</t>
  </si>
  <si>
    <t>鼎兴村二组渠道硬化</t>
  </si>
  <si>
    <t>区民政局</t>
  </si>
  <si>
    <t>黄泥湖村一组美丽乡村建设</t>
  </si>
  <si>
    <t>旺禄村沟渠清淤</t>
  </si>
  <si>
    <t>新北河村</t>
  </si>
  <si>
    <t>新北河二组机耕道建设</t>
  </si>
  <si>
    <t>渔场</t>
  </si>
  <si>
    <t>渔场大西湖机耕道建设</t>
  </si>
  <si>
    <t>安康村</t>
  </si>
  <si>
    <t>安康村一组机耕道建设</t>
  </si>
  <si>
    <t>旺禄村一组排污沟沟渠建设</t>
  </si>
  <si>
    <t>永安村</t>
  </si>
  <si>
    <t>永安村二组机耕道</t>
  </si>
  <si>
    <t>旺福村二组道路拓宽及沟渠硬化</t>
  </si>
  <si>
    <t>西洲乡新北河村二组渠道硬化</t>
  </si>
  <si>
    <t>旺禄村一组沟渠建设</t>
  </si>
  <si>
    <t>园艺村</t>
  </si>
  <si>
    <t>园艺村园艺组排水沟及挡土墙建设</t>
  </si>
  <si>
    <t>西洲乡天心种业生态停车位建设</t>
  </si>
  <si>
    <t>新港村新建机耕道工程</t>
  </si>
  <si>
    <t>幸福村</t>
  </si>
  <si>
    <t>幸福村三组沟渠建设</t>
  </si>
  <si>
    <t>西湖区农村卫生厕所改造（户用、公厕）</t>
  </si>
  <si>
    <t>新兴村</t>
  </si>
  <si>
    <t>新兴村二组沟渠建设</t>
  </si>
  <si>
    <t>春晓村</t>
  </si>
  <si>
    <t>春晓村二组排污沟渠建设</t>
  </si>
  <si>
    <t>旺寿村沟渠建设</t>
  </si>
  <si>
    <t>鼎福村</t>
  </si>
  <si>
    <t>鼎福村沟渠建设</t>
  </si>
  <si>
    <t>新北河机耕道及沟渠建设</t>
  </si>
  <si>
    <t>旺寿村一组沟渠建设</t>
  </si>
  <si>
    <t>鼎兴村一组沟渠建设</t>
  </si>
  <si>
    <t>新港村一组沟渠建设</t>
  </si>
  <si>
    <t>牧业小镇牧草种植区基础设施提质改造工程</t>
  </si>
  <si>
    <t>正航农业芦笋采摘园田间工程</t>
  </si>
  <si>
    <t>产业路</t>
  </si>
  <si>
    <t>西洲乡新兴村农垦乡村建设基础设施建设工程</t>
  </si>
  <si>
    <t>道路硬化宽830米、箱涵2处、挡土墙480米、沟渠630米、护坡4343平方米、排水沟700米</t>
  </si>
  <si>
    <t>完善产业基础设施，2100人受益</t>
  </si>
  <si>
    <t>完善产业基础设施，改善农户居住环境，降低生产成本</t>
  </si>
  <si>
    <t>新港村四组居民区排污沟整治</t>
  </si>
  <si>
    <t>居民区污水沟砖砌0.5*0.7*1000</t>
  </si>
  <si>
    <t>污水沟渠建设1000米</t>
  </si>
  <si>
    <t>改善人居环境，提高村民幸福感</t>
  </si>
  <si>
    <t>新港村五组居民区排污沟整治</t>
  </si>
  <si>
    <t>新港村二组居民区排污沟整治</t>
  </si>
  <si>
    <t>居民区污水沟砖砌0.5*0.7*1200</t>
  </si>
  <si>
    <t>污水沟渠建设1200米</t>
  </si>
  <si>
    <t>新港村一组居民区排污沟整治</t>
  </si>
  <si>
    <t>鼎兴村一组蔬菜基地涵闸桥涵设施建设</t>
  </si>
  <si>
    <t>蔬菜基地涵闸桥涵设施建设</t>
  </si>
  <si>
    <t>完善涵闸桥涵设施</t>
  </si>
  <si>
    <t>完善基础设施，使村民受益</t>
  </si>
  <si>
    <t>鼎福村居民区砖砌污水沟渠</t>
  </si>
  <si>
    <t>2100米*0.5米高*0.45米宽</t>
  </si>
  <si>
    <t>污水沟渠建设2100米</t>
  </si>
  <si>
    <t>乡村治理和精神文明建设</t>
  </si>
  <si>
    <t>新兴村精神文明建设项目</t>
  </si>
  <si>
    <t>项目管理费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</si>
</sst>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57" fontId="0" fillId="0" borderId="1" xfId="0" applyNumberFormat="1" applyFill="1" applyBorder="1" applyAlignment="1">
      <alignment horizontal="center" vertical="center" wrapText="1"/>
    </xf>
    <xf numFmtId="57" fontId="0" fillId="0" borderId="0" xfId="0" applyNumberFormat="1" applyFill="1">
      <alignment vertical="center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35745;&#21010;&#2599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3">
          <cell r="J3" t="str">
            <v>2021年新型经营主体贷款贴息</v>
          </cell>
          <cell r="K3" t="str">
            <v>新建</v>
          </cell>
          <cell r="L3" t="str">
            <v>西湖管理区</v>
          </cell>
          <cell r="M3">
            <v>44774</v>
          </cell>
          <cell r="N3">
            <v>44805</v>
          </cell>
          <cell r="O3" t="str">
            <v>区乡村振兴局</v>
          </cell>
          <cell r="P3" t="str">
            <v>新型金营主体贷款贴息20万元</v>
          </cell>
          <cell r="Q3">
            <v>20</v>
          </cell>
          <cell r="R3">
            <v>20</v>
          </cell>
        </row>
        <row r="3">
          <cell r="U3" t="str">
            <v>脱贫人口40人</v>
          </cell>
          <cell r="V3">
            <v>40</v>
          </cell>
          <cell r="W3" t="str">
            <v>对新型经营主体贴息20万元，60名以上村民受益</v>
          </cell>
          <cell r="X3" t="str">
            <v>通过贷款贴息使村民受益</v>
          </cell>
        </row>
        <row r="4">
          <cell r="J4" t="str">
            <v>2022年产业融合发展项目</v>
          </cell>
          <cell r="K4" t="str">
            <v>新建</v>
          </cell>
          <cell r="L4" t="str">
            <v>西湖管理区</v>
          </cell>
          <cell r="M4">
            <v>44774</v>
          </cell>
          <cell r="N4">
            <v>44805</v>
          </cell>
          <cell r="O4" t="str">
            <v>区农业农村局</v>
          </cell>
          <cell r="P4" t="str">
            <v>购买全自动填充封口机一台、购买新钢大棚钢材2000平方米</v>
          </cell>
          <cell r="Q4">
            <v>60</v>
          </cell>
          <cell r="R4">
            <v>60</v>
          </cell>
        </row>
        <row r="4">
          <cell r="U4" t="str">
            <v>脱贫人口120人</v>
          </cell>
          <cell r="V4">
            <v>120</v>
          </cell>
          <cell r="W4" t="str">
            <v>完善产业设施，120名以上村民受益</v>
          </cell>
          <cell r="X4" t="str">
            <v>通过完善产业设施使村民受益</v>
          </cell>
        </row>
        <row r="5">
          <cell r="J5" t="str">
            <v>安康村一组机耕道建设</v>
          </cell>
          <cell r="K5" t="str">
            <v>新建</v>
          </cell>
          <cell r="L5" t="str">
            <v>安康村</v>
          </cell>
          <cell r="M5">
            <v>44774</v>
          </cell>
          <cell r="N5">
            <v>44805</v>
          </cell>
          <cell r="O5" t="str">
            <v>区农业农村局</v>
          </cell>
          <cell r="P5" t="str">
            <v>机耕道1100米</v>
          </cell>
          <cell r="Q5">
            <v>10</v>
          </cell>
          <cell r="R5">
            <v>10</v>
          </cell>
        </row>
        <row r="5">
          <cell r="U5" t="str">
            <v>脱贫人口20人</v>
          </cell>
          <cell r="V5">
            <v>20</v>
          </cell>
          <cell r="W5" t="str">
            <v>完善村基础设施，20名以上村民受益</v>
          </cell>
          <cell r="X5" t="str">
            <v>通过完善基础设施使村民受益</v>
          </cell>
        </row>
        <row r="6">
          <cell r="J6" t="str">
            <v>百草园提质改造工程</v>
          </cell>
          <cell r="K6" t="str">
            <v>新建</v>
          </cell>
          <cell r="L6" t="str">
            <v>黄泥湖村</v>
          </cell>
          <cell r="M6">
            <v>44760</v>
          </cell>
          <cell r="N6">
            <v>44790</v>
          </cell>
          <cell r="O6" t="str">
            <v>区农业农村局</v>
          </cell>
          <cell r="P6" t="str">
            <v>步道702平方米、砖砌明沟378米、绿化917平方米等。</v>
          </cell>
          <cell r="Q6">
            <v>58</v>
          </cell>
          <cell r="R6">
            <v>58</v>
          </cell>
        </row>
        <row r="6">
          <cell r="U6" t="str">
            <v>118名脱贫人口</v>
          </cell>
          <cell r="V6">
            <v>118</v>
          </cell>
          <cell r="W6" t="str">
            <v>完善产业设施，118人受益</v>
          </cell>
          <cell r="X6" t="str">
            <v>完善产业基地，通过土地流转、务工、分红带动群众增收</v>
          </cell>
        </row>
        <row r="7">
          <cell r="J7" t="str">
            <v>西洲乡春晓村等四个村高标准农田建设（2022年）</v>
          </cell>
          <cell r="K7" t="str">
            <v>新建</v>
          </cell>
          <cell r="L7" t="str">
            <v>西洲乡</v>
          </cell>
          <cell r="M7">
            <v>44835</v>
          </cell>
          <cell r="N7">
            <v>44986</v>
          </cell>
          <cell r="O7" t="str">
            <v>区农业农村局</v>
          </cell>
          <cell r="P7" t="str">
            <v>春晓村、西洲村排水渠建设2000米、机耕道建设1200米</v>
          </cell>
          <cell r="Q7">
            <v>480</v>
          </cell>
          <cell r="R7">
            <v>96</v>
          </cell>
        </row>
        <row r="7">
          <cell r="U7" t="str">
            <v>200名以上脱贫人口</v>
          </cell>
          <cell r="V7">
            <v>200</v>
          </cell>
          <cell r="W7" t="str">
            <v>完善产业设施，200名以上村民受益</v>
          </cell>
          <cell r="X7" t="str">
            <v>通过完善产业设施使村民受益</v>
          </cell>
        </row>
        <row r="8">
          <cell r="J8" t="str">
            <v>春晓村二组排污沟渠建设</v>
          </cell>
          <cell r="K8" t="str">
            <v>新建</v>
          </cell>
          <cell r="L8" t="str">
            <v>春晓村</v>
          </cell>
          <cell r="M8">
            <v>44562</v>
          </cell>
          <cell r="N8">
            <v>44896</v>
          </cell>
          <cell r="O8" t="str">
            <v>农业农村局</v>
          </cell>
          <cell r="P8" t="str">
            <v>新建排污沟750米</v>
          </cell>
          <cell r="Q8">
            <v>30</v>
          </cell>
          <cell r="R8">
            <v>30</v>
          </cell>
        </row>
        <row r="8">
          <cell r="U8" t="str">
            <v>村民50人</v>
          </cell>
          <cell r="V8">
            <v>50</v>
          </cell>
          <cell r="W8" t="str">
            <v>完善基础设施，50人人受益</v>
          </cell>
          <cell r="X8" t="str">
            <v>改善人居环境质量，提高村民幸福感</v>
          </cell>
        </row>
        <row r="9">
          <cell r="J9" t="str">
            <v>鼎福村沟渠建设</v>
          </cell>
          <cell r="K9" t="str">
            <v>新建</v>
          </cell>
          <cell r="L9" t="str">
            <v>鼎福村</v>
          </cell>
          <cell r="M9">
            <v>44743</v>
          </cell>
          <cell r="N9">
            <v>44774</v>
          </cell>
          <cell r="O9" t="str">
            <v>区农业农村局</v>
          </cell>
          <cell r="P9" t="str">
            <v>400*600沟渠1000米</v>
          </cell>
          <cell r="Q9">
            <v>34</v>
          </cell>
          <cell r="R9">
            <v>34</v>
          </cell>
        </row>
        <row r="9">
          <cell r="U9" t="str">
            <v>脱贫人口50人</v>
          </cell>
          <cell r="V9">
            <v>50</v>
          </cell>
          <cell r="W9" t="str">
            <v>完善基础设施，50人受益</v>
          </cell>
          <cell r="X9" t="str">
            <v>完善村级基础设施，改善农户居住环境，降低生产成本</v>
          </cell>
        </row>
        <row r="10">
          <cell r="J10" t="str">
            <v>鼎兴村一组沟渠建设</v>
          </cell>
          <cell r="K10" t="str">
            <v>新建</v>
          </cell>
          <cell r="L10" t="str">
            <v>鼎兴村</v>
          </cell>
          <cell r="M10">
            <v>44774</v>
          </cell>
          <cell r="N10">
            <v>44805</v>
          </cell>
          <cell r="O10" t="str">
            <v>区农业农村局</v>
          </cell>
          <cell r="P10" t="str">
            <v>舒布洛克挡土墙512 米、沿线路肩草皮3232平方米</v>
          </cell>
          <cell r="Q10">
            <v>48</v>
          </cell>
          <cell r="R10">
            <v>48</v>
          </cell>
        </row>
        <row r="10">
          <cell r="U10" t="str">
            <v>脱贫人口100人</v>
          </cell>
          <cell r="V10">
            <v>100</v>
          </cell>
          <cell r="W10" t="str">
            <v>完善村基础设施，100名以上村民受益</v>
          </cell>
          <cell r="X10" t="str">
            <v>通过完善基础设施使村民受益</v>
          </cell>
        </row>
        <row r="11">
          <cell r="J11" t="str">
            <v>鼎裕村蔬菜大棚基地配套设施建设</v>
          </cell>
          <cell r="K11" t="str">
            <v>新建</v>
          </cell>
          <cell r="L11" t="str">
            <v>鼎裕村</v>
          </cell>
          <cell r="M11">
            <v>44743</v>
          </cell>
          <cell r="N11">
            <v>44774</v>
          </cell>
          <cell r="O11" t="str">
            <v>区农业农村局</v>
          </cell>
          <cell r="P11" t="str">
            <v>生态沟渠建设230米</v>
          </cell>
          <cell r="Q11">
            <v>30</v>
          </cell>
          <cell r="R11">
            <v>30</v>
          </cell>
        </row>
        <row r="11">
          <cell r="U11" t="str">
            <v>脱贫人口60人</v>
          </cell>
          <cell r="V11">
            <v>60</v>
          </cell>
          <cell r="W11" t="str">
            <v>完善产业设施，不少于60人受益</v>
          </cell>
          <cell r="X11" t="str">
            <v>完善产业基地，通过土地流转、务工、分红带动群众增收</v>
          </cell>
        </row>
        <row r="12">
          <cell r="J12" t="str">
            <v>黄泥湖村一组美丽乡村建设</v>
          </cell>
          <cell r="K12" t="str">
            <v>新建</v>
          </cell>
          <cell r="L12" t="str">
            <v>黄泥湖村</v>
          </cell>
          <cell r="M12">
            <v>44713</v>
          </cell>
          <cell r="N12">
            <v>44743</v>
          </cell>
          <cell r="O12" t="str">
            <v>区民政局</v>
          </cell>
          <cell r="P12" t="str">
            <v>安装路灯及排水沟建设</v>
          </cell>
          <cell r="Q12">
            <v>5</v>
          </cell>
          <cell r="R12">
            <v>5</v>
          </cell>
        </row>
        <row r="12">
          <cell r="U12" t="str">
            <v>200名以上村民</v>
          </cell>
          <cell r="V12">
            <v>200</v>
          </cell>
          <cell r="W12" t="str">
            <v>完善基础设施建设，200人受益</v>
          </cell>
          <cell r="X12" t="str">
            <v>完善基础设施建设，提高群众幸福感</v>
          </cell>
        </row>
        <row r="13">
          <cell r="J13" t="str">
            <v>家旺畜牧养殖农场牛棚基础设施建设</v>
          </cell>
          <cell r="K13" t="str">
            <v>新建</v>
          </cell>
          <cell r="L13" t="str">
            <v>旺福村</v>
          </cell>
          <cell r="M13">
            <v>44774</v>
          </cell>
          <cell r="N13">
            <v>44805</v>
          </cell>
          <cell r="O13" t="str">
            <v>区农业农村局</v>
          </cell>
          <cell r="P13" t="str">
            <v>沟渠64米、房心地基回填2240m³、混凝土地坪128㎡</v>
          </cell>
          <cell r="Q13">
            <v>19</v>
          </cell>
          <cell r="R13">
            <v>19</v>
          </cell>
        </row>
        <row r="13">
          <cell r="U13" t="str">
            <v>40名以上脱贫人口</v>
          </cell>
          <cell r="V13">
            <v>40</v>
          </cell>
          <cell r="W13" t="str">
            <v>完善产业设施，40名以上村民受益</v>
          </cell>
          <cell r="X13" t="str">
            <v>通过完善产业设施使村民受益</v>
          </cell>
        </row>
        <row r="14">
          <cell r="J14" t="str">
            <v>建湖村葡萄园基地配套设施建设</v>
          </cell>
          <cell r="K14" t="str">
            <v>新建</v>
          </cell>
          <cell r="L14" t="str">
            <v>建湖村</v>
          </cell>
          <cell r="M14">
            <v>44774</v>
          </cell>
          <cell r="N14">
            <v>44805</v>
          </cell>
          <cell r="O14" t="str">
            <v>区农业农村局</v>
          </cell>
          <cell r="P14" t="str">
            <v>一组机耕道220米，一组沟渠275米，葡萄园沟渠273米</v>
          </cell>
          <cell r="Q14">
            <v>27</v>
          </cell>
          <cell r="R14">
            <v>27</v>
          </cell>
        </row>
        <row r="14">
          <cell r="U14" t="str">
            <v>脱贫人口54人</v>
          </cell>
          <cell r="V14">
            <v>54</v>
          </cell>
          <cell r="W14" t="str">
            <v>完善产业设施，54名以上村民受益</v>
          </cell>
          <cell r="X14" t="str">
            <v>通过完善产业设施使村民受益</v>
          </cell>
        </row>
        <row r="15">
          <cell r="J15" t="str">
            <v>绿祥农业果蔬大棚基地配套设施建设</v>
          </cell>
          <cell r="K15" t="str">
            <v>新建</v>
          </cell>
          <cell r="L15" t="str">
            <v>新港村</v>
          </cell>
          <cell r="M15">
            <v>44743</v>
          </cell>
          <cell r="N15">
            <v>44774</v>
          </cell>
          <cell r="O15" t="str">
            <v>区农业农村局</v>
          </cell>
          <cell r="P15" t="str">
            <v>塑钢栏杆1700米，摄像头8个，1600米网线</v>
          </cell>
          <cell r="Q15">
            <v>28</v>
          </cell>
          <cell r="R15">
            <v>28</v>
          </cell>
        </row>
        <row r="15">
          <cell r="U15" t="str">
            <v>脱贫人口60人</v>
          </cell>
          <cell r="V15">
            <v>60</v>
          </cell>
          <cell r="W15" t="str">
            <v>完善产业设施，不少于60人受益</v>
          </cell>
          <cell r="X15" t="str">
            <v>完善产业基地，通过土地流转、务工、分红带动群众增收</v>
          </cell>
        </row>
        <row r="16">
          <cell r="J16" t="str">
            <v>绿野农场蔬菜大棚基地配套设施建设</v>
          </cell>
          <cell r="K16" t="str">
            <v>新建</v>
          </cell>
          <cell r="L16" t="str">
            <v>鼎兴村</v>
          </cell>
          <cell r="M16">
            <v>44743</v>
          </cell>
          <cell r="N16">
            <v>44774</v>
          </cell>
          <cell r="O16" t="str">
            <v>区农业农村局</v>
          </cell>
          <cell r="P16" t="str">
            <v>1.2米高镀锌围栏2500米，机耕下田预制板301处</v>
          </cell>
          <cell r="Q16">
            <v>48</v>
          </cell>
          <cell r="R16">
            <v>48</v>
          </cell>
        </row>
        <row r="16">
          <cell r="U16" t="str">
            <v>脱贫人口100人</v>
          </cell>
          <cell r="V16">
            <v>100</v>
          </cell>
          <cell r="W16" t="str">
            <v>完善产业设施，不少于100人受益</v>
          </cell>
          <cell r="X16" t="str">
            <v>完善产业基地，通过土地流转、务工、分红带动群众增收</v>
          </cell>
        </row>
        <row r="17">
          <cell r="J17" t="str">
            <v>牧业小镇牧草种植区基础设施提质改造工程</v>
          </cell>
          <cell r="K17" t="str">
            <v>新建</v>
          </cell>
          <cell r="L17" t="str">
            <v>黄泥湖村</v>
          </cell>
          <cell r="M17">
            <v>44760</v>
          </cell>
          <cell r="N17">
            <v>44790</v>
          </cell>
          <cell r="O17" t="str">
            <v>区农业农村局</v>
          </cell>
          <cell r="P17" t="str">
            <v>铺设Φ1m混凝土涵管97m，人行步道建设1603㎡，新建拱桥12m，火烧板铺装337㎡，绿化面积297㎡</v>
          </cell>
          <cell r="Q17">
            <v>57</v>
          </cell>
          <cell r="R17">
            <v>57</v>
          </cell>
        </row>
        <row r="17">
          <cell r="U17" t="str">
            <v>150名以上村民</v>
          </cell>
          <cell r="V17">
            <v>150</v>
          </cell>
          <cell r="W17" t="str">
            <v>完善基础设施，150人受益</v>
          </cell>
          <cell r="X17" t="str">
            <v>完善基础设施建设，提高产能带动群众增收。</v>
          </cell>
        </row>
        <row r="18">
          <cell r="J18" t="str">
            <v>西洲乡天心种业生态停车位建设</v>
          </cell>
          <cell r="K18" t="str">
            <v>新建</v>
          </cell>
          <cell r="L18" t="str">
            <v>黄泥湖村</v>
          </cell>
          <cell r="M18">
            <v>44735</v>
          </cell>
          <cell r="N18">
            <v>44750</v>
          </cell>
          <cell r="O18" t="str">
            <v>区农垦办（供销社）</v>
          </cell>
          <cell r="P18" t="str">
            <v>新建停车位面积315㎡，绿化面积500㎡</v>
          </cell>
          <cell r="Q18">
            <v>17.3</v>
          </cell>
          <cell r="R18">
            <v>17</v>
          </cell>
        </row>
        <row r="18">
          <cell r="U18" t="str">
            <v>86名村民</v>
          </cell>
          <cell r="V18">
            <v>86</v>
          </cell>
          <cell r="W18" t="str">
            <v>完善基础设施，86人受益</v>
          </cell>
          <cell r="X18" t="str">
            <v>完善村级基础设施，改善农户居住环境，降低生产成本</v>
          </cell>
        </row>
        <row r="19">
          <cell r="J19" t="str">
            <v>田园村庭院建设工程</v>
          </cell>
          <cell r="K19" t="str">
            <v>新建</v>
          </cell>
          <cell r="L19" t="str">
            <v>田园村</v>
          </cell>
          <cell r="M19">
            <v>44774</v>
          </cell>
          <cell r="N19">
            <v>44805</v>
          </cell>
          <cell r="O19" t="str">
            <v>区农业农村局</v>
          </cell>
          <cell r="P19" t="str">
            <v>清水艺术54cm围墙：248米</v>
          </cell>
          <cell r="Q19">
            <v>4</v>
          </cell>
          <cell r="R19">
            <v>4</v>
          </cell>
        </row>
        <row r="19">
          <cell r="U19" t="str">
            <v>脱贫人口20人</v>
          </cell>
          <cell r="V19">
            <v>20</v>
          </cell>
          <cell r="W19" t="str">
            <v>完善村基础设施，20名以上村民受益</v>
          </cell>
          <cell r="X19" t="str">
            <v>通过完善基础设施使村民受益</v>
          </cell>
        </row>
        <row r="20">
          <cell r="J20" t="str">
            <v>脱贫人员务工交通补助</v>
          </cell>
          <cell r="K20" t="str">
            <v>新建</v>
          </cell>
          <cell r="L20" t="str">
            <v>西湖区</v>
          </cell>
          <cell r="M20">
            <v>44562</v>
          </cell>
          <cell r="N20">
            <v>44896</v>
          </cell>
          <cell r="O20" t="str">
            <v>区乡村振兴局</v>
          </cell>
          <cell r="P20" t="str">
            <v>脱贫人员外出务工补助</v>
          </cell>
          <cell r="Q20">
            <v>30</v>
          </cell>
          <cell r="R20">
            <v>4</v>
          </cell>
        </row>
        <row r="20">
          <cell r="U20" t="str">
            <v>符合条件的脱贫人员</v>
          </cell>
        </row>
        <row r="20">
          <cell r="W20" t="str">
            <v>对符合条件的脱贫人员实施就行补助</v>
          </cell>
          <cell r="X20" t="str">
            <v>减轻符合条件的脱贫人员就业负担</v>
          </cell>
        </row>
        <row r="21">
          <cell r="J21" t="str">
            <v>脱贫人员务工交通补贴</v>
          </cell>
          <cell r="K21" t="str">
            <v>新建</v>
          </cell>
          <cell r="L21" t="str">
            <v>西湖区</v>
          </cell>
          <cell r="M21">
            <v>44562</v>
          </cell>
          <cell r="N21">
            <v>44896</v>
          </cell>
          <cell r="O21" t="str">
            <v>区乡村振兴局</v>
          </cell>
          <cell r="P21" t="str">
            <v>脱贫人员外出务工补助</v>
          </cell>
          <cell r="Q21">
            <v>30</v>
          </cell>
          <cell r="R21">
            <v>21</v>
          </cell>
        </row>
        <row r="21">
          <cell r="U21" t="str">
            <v>符合条件的脱贫人员</v>
          </cell>
        </row>
        <row r="21">
          <cell r="W21" t="str">
            <v>对符合条件的脱贫人员实施就行补助</v>
          </cell>
          <cell r="X21" t="str">
            <v>减轻符合条件的脱贫人员就业负担</v>
          </cell>
        </row>
        <row r="22">
          <cell r="J22" t="str">
            <v>旺福村三组水稻生产示范片配套设施建设</v>
          </cell>
          <cell r="K22" t="str">
            <v>新建</v>
          </cell>
          <cell r="L22" t="str">
            <v>旺福村</v>
          </cell>
          <cell r="M22">
            <v>44774</v>
          </cell>
          <cell r="N22">
            <v>44805</v>
          </cell>
          <cell r="O22" t="str">
            <v>区农业农村局</v>
          </cell>
          <cell r="P22" t="str">
            <v>沟渠建设570米、涵管修复48处</v>
          </cell>
          <cell r="Q22">
            <v>28</v>
          </cell>
          <cell r="R22">
            <v>28</v>
          </cell>
        </row>
        <row r="22">
          <cell r="U22" t="str">
            <v>脱贫人口56人</v>
          </cell>
          <cell r="V22">
            <v>56</v>
          </cell>
          <cell r="W22" t="str">
            <v>完善产业设施，56名以上村民受益</v>
          </cell>
          <cell r="X22" t="str">
            <v>通过完善产业设施使村民受益</v>
          </cell>
        </row>
        <row r="23">
          <cell r="J23" t="str">
            <v>旺禄村沟渠清淤</v>
          </cell>
          <cell r="K23" t="str">
            <v>新建</v>
          </cell>
          <cell r="L23" t="str">
            <v>旺禄村</v>
          </cell>
          <cell r="M23">
            <v>44706</v>
          </cell>
          <cell r="N23">
            <v>44712</v>
          </cell>
          <cell r="O23" t="str">
            <v>区农业农村局</v>
          </cell>
          <cell r="P23" t="str">
            <v>沟渠清淤1000米</v>
          </cell>
          <cell r="Q23">
            <v>5</v>
          </cell>
          <cell r="R23">
            <v>5</v>
          </cell>
        </row>
        <row r="23">
          <cell r="U23" t="str">
            <v>50名村民</v>
          </cell>
          <cell r="V23">
            <v>50</v>
          </cell>
          <cell r="W23" t="str">
            <v>完善基础设施，50人受益</v>
          </cell>
          <cell r="X23" t="str">
            <v>完善村级基础设施，改善农户居住环境，降低生产成本</v>
          </cell>
        </row>
        <row r="24">
          <cell r="J24" t="str">
            <v>旺禄村一组沟渠建设</v>
          </cell>
          <cell r="K24" t="str">
            <v>新建</v>
          </cell>
          <cell r="L24" t="str">
            <v>旺禄村</v>
          </cell>
          <cell r="M24">
            <v>44774</v>
          </cell>
          <cell r="N24">
            <v>44805</v>
          </cell>
          <cell r="O24" t="str">
            <v>区农业农村局</v>
          </cell>
          <cell r="P24" t="str">
            <v>一组500*600沟渠建设460米</v>
          </cell>
          <cell r="Q24">
            <v>15</v>
          </cell>
          <cell r="R24">
            <v>15</v>
          </cell>
        </row>
        <row r="24">
          <cell r="U24" t="str">
            <v>脱贫人口30人</v>
          </cell>
          <cell r="V24">
            <v>30</v>
          </cell>
          <cell r="W24" t="str">
            <v>完善村基础设施，30名以上村民受益</v>
          </cell>
          <cell r="X24" t="str">
            <v>通过完善基础设施使村民受益</v>
          </cell>
        </row>
        <row r="25">
          <cell r="J25" t="str">
            <v>旺禄村一组排污沟沟渠建设</v>
          </cell>
          <cell r="K25" t="str">
            <v>新建</v>
          </cell>
          <cell r="L25" t="str">
            <v>旺禄村</v>
          </cell>
          <cell r="M25">
            <v>44774</v>
          </cell>
          <cell r="N25">
            <v>44805</v>
          </cell>
          <cell r="O25" t="str">
            <v>区农业农村局</v>
          </cell>
          <cell r="P25" t="str">
            <v>排污沟建设300米</v>
          </cell>
          <cell r="Q25">
            <v>10</v>
          </cell>
          <cell r="R25">
            <v>10</v>
          </cell>
        </row>
        <row r="25">
          <cell r="U25" t="str">
            <v>脱贫人口20人</v>
          </cell>
          <cell r="V25">
            <v>20</v>
          </cell>
          <cell r="W25" t="str">
            <v>完善村基础设施，20名以上村民受益</v>
          </cell>
          <cell r="X25" t="str">
            <v>通过完善基础设施使村民受益</v>
          </cell>
        </row>
        <row r="26">
          <cell r="J26" t="str">
            <v>旺寿村沟渠建设</v>
          </cell>
          <cell r="K26" t="str">
            <v>新建</v>
          </cell>
          <cell r="L26" t="str">
            <v>旺寿村</v>
          </cell>
          <cell r="M26">
            <v>44743</v>
          </cell>
          <cell r="N26">
            <v>44774</v>
          </cell>
          <cell r="O26" t="str">
            <v>区农业农村局</v>
          </cell>
          <cell r="P26" t="str">
            <v>400*600沟渠900米，双季稻涵闸维修</v>
          </cell>
          <cell r="Q26">
            <v>32</v>
          </cell>
          <cell r="R26">
            <v>32</v>
          </cell>
        </row>
        <row r="26">
          <cell r="U26" t="str">
            <v>脱贫人口50人</v>
          </cell>
          <cell r="V26">
            <v>50</v>
          </cell>
          <cell r="W26" t="str">
            <v>完善基础设施，50人受益</v>
          </cell>
          <cell r="X26" t="str">
            <v>完善村级基础设施，改善农户居住环境，降低生产成本</v>
          </cell>
        </row>
        <row r="27">
          <cell r="J27" t="str">
            <v>旺寿村一组沟渠建设</v>
          </cell>
          <cell r="K27" t="str">
            <v>新建</v>
          </cell>
          <cell r="L27" t="str">
            <v>旺寿村</v>
          </cell>
          <cell r="M27">
            <v>44774</v>
          </cell>
          <cell r="N27">
            <v>44805</v>
          </cell>
          <cell r="O27" t="str">
            <v>区农业农村局</v>
          </cell>
          <cell r="P27" t="str">
            <v>舒布洛克挡土墙375米</v>
          </cell>
          <cell r="Q27">
            <v>36</v>
          </cell>
          <cell r="R27">
            <v>36</v>
          </cell>
        </row>
        <row r="27">
          <cell r="U27" t="str">
            <v>脱贫人口70人</v>
          </cell>
          <cell r="V27">
            <v>70</v>
          </cell>
          <cell r="W27" t="str">
            <v>完善村基础设施，70名以上村民受益</v>
          </cell>
          <cell r="X27" t="str">
            <v>通过完善基础设施使村民受益</v>
          </cell>
        </row>
        <row r="28">
          <cell r="J28" t="str">
            <v>西湖蜜梨产业园农旅融合基地建设项目</v>
          </cell>
          <cell r="K28" t="str">
            <v>扩建</v>
          </cell>
          <cell r="L28" t="str">
            <v>裕民村</v>
          </cell>
          <cell r="M28">
            <v>44743</v>
          </cell>
          <cell r="N28">
            <v>44774</v>
          </cell>
          <cell r="O28" t="str">
            <v>区农业农村局</v>
          </cell>
          <cell r="P28" t="str">
            <v>围墙翻新430㎡，绿化240㎡，新建堡垒标志牌等</v>
          </cell>
          <cell r="Q28">
            <v>35</v>
          </cell>
          <cell r="R28">
            <v>34</v>
          </cell>
        </row>
        <row r="28">
          <cell r="U28" t="str">
            <v>脱贫人口70人</v>
          </cell>
          <cell r="V28">
            <v>70</v>
          </cell>
          <cell r="W28" t="str">
            <v>完善产业设施，不少于70人受益</v>
          </cell>
          <cell r="X28" t="str">
            <v>完善产业基地，通过土地流转、务工、分红带动群众增收</v>
          </cell>
        </row>
        <row r="29">
          <cell r="J29" t="str">
            <v>牧业小镇二牧场牛舍建设项目（二期）</v>
          </cell>
          <cell r="K29" t="str">
            <v>新建</v>
          </cell>
          <cell r="L29" t="str">
            <v>黄泥湖村</v>
          </cell>
          <cell r="M29">
            <v>44497</v>
          </cell>
          <cell r="N29">
            <v>44640</v>
          </cell>
          <cell r="O29" t="str">
            <v>丰润公司</v>
          </cell>
          <cell r="P29" t="str">
            <v>新建1栋1层钢结构牛舍，总建筑面积：4180.38m2.㎡</v>
          </cell>
          <cell r="Q29">
            <v>200</v>
          </cell>
          <cell r="R29">
            <v>156</v>
          </cell>
          <cell r="S29">
            <v>50</v>
          </cell>
        </row>
        <row r="29">
          <cell r="U29" t="str">
            <v>不少于120名脱贫人口</v>
          </cell>
          <cell r="V29">
            <v>120</v>
          </cell>
          <cell r="W29" t="str">
            <v>完善产业设施，不少于120人受益</v>
          </cell>
          <cell r="X29" t="str">
            <v>完善产业基地，通过土地流转、务工、分红带动群众增收</v>
          </cell>
        </row>
        <row r="30">
          <cell r="J30" t="str">
            <v>西湖牧业小镇二牧场牛舍建设项目（二期）</v>
          </cell>
          <cell r="K30" t="str">
            <v>新建</v>
          </cell>
          <cell r="L30" t="str">
            <v>黄泥湖村</v>
          </cell>
          <cell r="M30">
            <v>44497</v>
          </cell>
          <cell r="N30">
            <v>44640</v>
          </cell>
          <cell r="O30" t="str">
            <v>丰润公司</v>
          </cell>
          <cell r="P30" t="str">
            <v>新建钢结构牛舍4554㎡，回填土方3334m³，新建混凝土路面890㎡</v>
          </cell>
          <cell r="Q30">
            <v>450</v>
          </cell>
          <cell r="R30">
            <v>116</v>
          </cell>
          <cell r="S30">
            <v>50</v>
          </cell>
        </row>
        <row r="30">
          <cell r="U30" t="str">
            <v>不少于120名脱贫人口</v>
          </cell>
          <cell r="V30">
            <v>120</v>
          </cell>
          <cell r="W30" t="str">
            <v>完善产业设施，不少于120人受益</v>
          </cell>
          <cell r="X30" t="str">
            <v>完善产业基地，通过土地流转、务工、分红带动群众增收</v>
          </cell>
        </row>
        <row r="31">
          <cell r="J31" t="str">
            <v>西湖牧业小镇二牧场牛舍建设项目（二期）</v>
          </cell>
          <cell r="K31" t="str">
            <v>新建</v>
          </cell>
          <cell r="L31" t="str">
            <v>黄泥湖村</v>
          </cell>
          <cell r="M31">
            <v>44497</v>
          </cell>
          <cell r="N31">
            <v>44640</v>
          </cell>
          <cell r="O31" t="str">
            <v>丰润公司</v>
          </cell>
          <cell r="P31" t="str">
            <v>新建钢结构牛舍4554㎡，回填土方3334m³，新建混凝土路面890㎡</v>
          </cell>
          <cell r="Q31">
            <v>450</v>
          </cell>
          <cell r="R31">
            <v>100</v>
          </cell>
          <cell r="S31">
            <v>50</v>
          </cell>
        </row>
        <row r="31">
          <cell r="U31" t="str">
            <v>不少于120名脱贫人口</v>
          </cell>
          <cell r="V31">
            <v>120</v>
          </cell>
          <cell r="W31" t="str">
            <v>完善产业设施，不少于120人受益</v>
          </cell>
          <cell r="X31" t="str">
            <v>完善产业基地，通过土地流转、务工、分红带动群众增收。</v>
          </cell>
        </row>
        <row r="32">
          <cell r="J32" t="str">
            <v>西湖牧业小镇二牧场牛舍建设项目（二期）</v>
          </cell>
          <cell r="K32" t="str">
            <v>新建</v>
          </cell>
          <cell r="L32" t="str">
            <v>黄泥湖村</v>
          </cell>
          <cell r="M32">
            <v>44497</v>
          </cell>
          <cell r="N32">
            <v>44640</v>
          </cell>
          <cell r="O32" t="str">
            <v>丰润公司</v>
          </cell>
          <cell r="P32" t="str">
            <v>新建钢结构牛舍4554㎡，回填土方3334m³，新建混凝土路面890㎡</v>
          </cell>
          <cell r="Q32">
            <v>450</v>
          </cell>
          <cell r="R32">
            <v>28</v>
          </cell>
          <cell r="S32">
            <v>50</v>
          </cell>
        </row>
        <row r="32">
          <cell r="U32" t="str">
            <v>不少于120名脱贫人口</v>
          </cell>
          <cell r="V32">
            <v>120</v>
          </cell>
          <cell r="W32" t="str">
            <v>完善产业设施，不少于120人受益</v>
          </cell>
          <cell r="X32" t="str">
            <v>完善产业基地，通过土地流转、务工、分红带动群众增收</v>
          </cell>
        </row>
        <row r="33">
          <cell r="J33" t="str">
            <v>西湖区农村卫生厕所改造（户用、公厕）</v>
          </cell>
          <cell r="K33" t="str">
            <v>新建</v>
          </cell>
          <cell r="L33" t="str">
            <v>西湖镇</v>
          </cell>
          <cell r="M33">
            <v>44774</v>
          </cell>
          <cell r="N33">
            <v>44805</v>
          </cell>
          <cell r="O33" t="str">
            <v>区农业农村局</v>
          </cell>
          <cell r="P33" t="str">
            <v>户厕100户安装、公厕两座，厕所摸排问题整改</v>
          </cell>
          <cell r="Q33">
            <v>50</v>
          </cell>
          <cell r="R33">
            <v>25</v>
          </cell>
        </row>
        <row r="33">
          <cell r="U33" t="str">
            <v>脱贫人口50人</v>
          </cell>
          <cell r="V33">
            <v>50</v>
          </cell>
          <cell r="W33" t="str">
            <v>完善村基础设施，50名以上村民受益</v>
          </cell>
          <cell r="X33" t="str">
            <v>通过完善基础设施使村民受益</v>
          </cell>
        </row>
        <row r="34">
          <cell r="J34" t="str">
            <v>西湖区脱贫人口公益性岗位</v>
          </cell>
          <cell r="K34" t="str">
            <v>新建</v>
          </cell>
          <cell r="L34" t="str">
            <v>西湖区</v>
          </cell>
          <cell r="M34">
            <v>44562</v>
          </cell>
          <cell r="N34">
            <v>44896</v>
          </cell>
          <cell r="O34" t="str">
            <v>区乡村振兴局</v>
          </cell>
          <cell r="P34" t="str">
            <v>西湖区脱贫人口公益性岗位</v>
          </cell>
          <cell r="Q34">
            <v>60.6</v>
          </cell>
          <cell r="R34">
            <v>23</v>
          </cell>
        </row>
        <row r="34">
          <cell r="U34" t="str">
            <v>110名脱贫人口</v>
          </cell>
          <cell r="V34">
            <v>110</v>
          </cell>
          <cell r="W34" t="str">
            <v>西湖区脱贫人口公益性岗位110人</v>
          </cell>
          <cell r="X34" t="str">
            <v>通过公益性岗位，就近安置脱贫人口就业，提高脱贫人口收入</v>
          </cell>
        </row>
        <row r="35">
          <cell r="J35" t="str">
            <v>西湖区小额信贷贴息</v>
          </cell>
          <cell r="K35" t="str">
            <v>新建</v>
          </cell>
          <cell r="L35" t="str">
            <v>西湖区</v>
          </cell>
          <cell r="M35">
            <v>44562</v>
          </cell>
          <cell r="N35">
            <v>44896</v>
          </cell>
          <cell r="O35" t="str">
            <v>区乡村振兴局</v>
          </cell>
          <cell r="P35" t="str">
            <v>132户享受小额信贷贴息</v>
          </cell>
          <cell r="Q35">
            <v>49</v>
          </cell>
          <cell r="R35">
            <v>24</v>
          </cell>
        </row>
        <row r="35">
          <cell r="U35" t="str">
            <v>脱贫人口132人</v>
          </cell>
          <cell r="V35">
            <v>132</v>
          </cell>
          <cell r="W35" t="str">
            <v>小额信贷贴息132户</v>
          </cell>
          <cell r="X35" t="str">
            <v>通过贴息和分红，使脱贫人口受益</v>
          </cell>
        </row>
        <row r="36">
          <cell r="J36" t="str">
            <v>西湖区小额信贷贴息</v>
          </cell>
          <cell r="K36" t="str">
            <v>新建</v>
          </cell>
          <cell r="L36" t="str">
            <v>西湖区</v>
          </cell>
          <cell r="M36">
            <v>44562</v>
          </cell>
          <cell r="N36">
            <v>44896</v>
          </cell>
          <cell r="O36" t="str">
            <v>区乡村振兴局</v>
          </cell>
          <cell r="P36" t="str">
            <v>132户享受小额信贷贴息</v>
          </cell>
          <cell r="Q36">
            <v>49</v>
          </cell>
          <cell r="R36">
            <v>25</v>
          </cell>
        </row>
        <row r="36">
          <cell r="U36" t="str">
            <v>脱贫人口132人</v>
          </cell>
          <cell r="V36">
            <v>132</v>
          </cell>
          <cell r="W36" t="str">
            <v>小额信贷贴息132户</v>
          </cell>
          <cell r="X36" t="str">
            <v>通过贴息和分红，使脱贫人口受益</v>
          </cell>
        </row>
        <row r="37">
          <cell r="J37" t="str">
            <v>西湖区雨露计划</v>
          </cell>
          <cell r="K37" t="str">
            <v>新建</v>
          </cell>
          <cell r="L37" t="str">
            <v>西湖区</v>
          </cell>
          <cell r="M37">
            <v>44562</v>
          </cell>
          <cell r="N37">
            <v>44896</v>
          </cell>
          <cell r="O37" t="str">
            <v>区乡村振兴局</v>
          </cell>
          <cell r="P37" t="str">
            <v>92人次享受雨露计划补贴</v>
          </cell>
          <cell r="Q37">
            <v>30</v>
          </cell>
          <cell r="R37">
            <v>30</v>
          </cell>
        </row>
        <row r="37">
          <cell r="U37" t="str">
            <v>92名以上脱贫学生</v>
          </cell>
          <cell r="V37">
            <v>92</v>
          </cell>
          <cell r="W37" t="str">
            <v>建档立卡脱贫户子女受益人数92人</v>
          </cell>
          <cell r="X37" t="str">
            <v>直接受益92人次以上脱贫人口，减轻其受教育负担</v>
          </cell>
        </row>
        <row r="38">
          <cell r="J38" t="str">
            <v>鼎兴村二组渠道硬化</v>
          </cell>
          <cell r="K38" t="str">
            <v>新建</v>
          </cell>
          <cell r="L38" t="str">
            <v>鼎兴村</v>
          </cell>
          <cell r="M38">
            <v>44743</v>
          </cell>
          <cell r="N38">
            <v>44774</v>
          </cell>
          <cell r="O38" t="str">
            <v>区民政局</v>
          </cell>
          <cell r="P38" t="str">
            <v>沟渠硬化100米</v>
          </cell>
          <cell r="Q38">
            <v>5</v>
          </cell>
          <cell r="R38">
            <v>5</v>
          </cell>
        </row>
        <row r="38">
          <cell r="U38" t="str">
            <v>180名以上村民</v>
          </cell>
          <cell r="V38">
            <v>180</v>
          </cell>
          <cell r="W38" t="str">
            <v>完善基础设施，180人受益</v>
          </cell>
          <cell r="X38" t="str">
            <v>完善生产设施建设，提高产能带动群众增收</v>
          </cell>
        </row>
        <row r="39">
          <cell r="J39" t="str">
            <v>旺福村二组道路拓宽及沟渠硬化</v>
          </cell>
          <cell r="K39" t="str">
            <v>扩建</v>
          </cell>
          <cell r="L39" t="str">
            <v>旺福村</v>
          </cell>
          <cell r="M39">
            <v>44743</v>
          </cell>
          <cell r="N39">
            <v>44774</v>
          </cell>
          <cell r="O39" t="str">
            <v>区民政局</v>
          </cell>
          <cell r="P39" t="str">
            <v>沟渠硬化和盖板190米，拓宽道路2米</v>
          </cell>
          <cell r="Q39">
            <v>12</v>
          </cell>
          <cell r="R39">
            <v>12</v>
          </cell>
        </row>
        <row r="39">
          <cell r="U39" t="str">
            <v>220名以上村民</v>
          </cell>
          <cell r="V39">
            <v>220</v>
          </cell>
          <cell r="W39" t="str">
            <v>完善基础设施，220人受益</v>
          </cell>
          <cell r="X39" t="str">
            <v>完善居民生活设施建设，提高群众幸福感</v>
          </cell>
        </row>
        <row r="40">
          <cell r="J40" t="str">
            <v>西洲村一组水稻生产示范片配套设施建设</v>
          </cell>
          <cell r="K40" t="str">
            <v>新建</v>
          </cell>
          <cell r="L40" t="str">
            <v>西洲村</v>
          </cell>
          <cell r="M40">
            <v>44774</v>
          </cell>
          <cell r="N40">
            <v>44805</v>
          </cell>
          <cell r="O40" t="str">
            <v>区农业农村局</v>
          </cell>
          <cell r="P40" t="str">
            <v>3.2米宽碎石路建设725米、沟渠建设825米</v>
          </cell>
          <cell r="Q40">
            <v>44</v>
          </cell>
          <cell r="R40">
            <v>44</v>
          </cell>
        </row>
        <row r="40">
          <cell r="U40" t="str">
            <v>88名以上脱贫人口</v>
          </cell>
          <cell r="V40">
            <v>88</v>
          </cell>
          <cell r="W40" t="str">
            <v>完善产业设施，88名以上村民受益</v>
          </cell>
          <cell r="X40" t="str">
            <v>通过完善产业设施使村民受益</v>
          </cell>
        </row>
        <row r="41">
          <cell r="J41" t="str">
            <v>西洲村智慧农业、数字大米1000亩示范片建设项目</v>
          </cell>
          <cell r="K41" t="str">
            <v>新建</v>
          </cell>
          <cell r="L41" t="str">
            <v>西洲村</v>
          </cell>
          <cell r="M41">
            <v>44774</v>
          </cell>
          <cell r="N41">
            <v>44805</v>
          </cell>
          <cell r="O41" t="str">
            <v>区农垦办（供销社）</v>
          </cell>
          <cell r="P41" t="str">
            <v>建设智慧立体育秧大棚380平方米、智慧大田1000亩、烘干仓储基地提质改造、农机大棚提质改造、智慧管理中心30平方米</v>
          </cell>
          <cell r="Q41">
            <v>150</v>
          </cell>
          <cell r="R41">
            <v>121</v>
          </cell>
        </row>
        <row r="41">
          <cell r="U41" t="str">
            <v>150名以上村民</v>
          </cell>
          <cell r="V41">
            <v>150</v>
          </cell>
          <cell r="W41" t="str">
            <v>建设智慧农业完善产业设施，150名以上村民受益</v>
          </cell>
          <cell r="X41" t="str">
            <v>建设智慧农业，完善产业基地设施建设，提高产能，通过土地流转、务工、分红带动群众增收</v>
          </cell>
        </row>
        <row r="42">
          <cell r="J42" t="str">
            <v>西洲乡现代农业产业融合发展示范（三期）-牧业小镇牧草种植基地道路提质改造项目</v>
          </cell>
          <cell r="K42" t="str">
            <v>扩建</v>
          </cell>
          <cell r="L42" t="str">
            <v>黄泥湖村</v>
          </cell>
          <cell r="M42">
            <v>44530</v>
          </cell>
          <cell r="N42">
            <v>44590</v>
          </cell>
          <cell r="O42" t="str">
            <v>区农垦办（供销社）</v>
          </cell>
          <cell r="P42" t="str">
            <v>宽4米长850米“三色公路”（机动车道、自行车道、游步道）建设</v>
          </cell>
          <cell r="Q42">
            <v>235</v>
          </cell>
          <cell r="R42">
            <v>235</v>
          </cell>
        </row>
        <row r="42">
          <cell r="U42" t="str">
            <v>270名村民</v>
          </cell>
          <cell r="V42">
            <v>270</v>
          </cell>
          <cell r="W42" t="str">
            <v>完善产业设施，预计270名村民受益</v>
          </cell>
          <cell r="X42" t="str">
            <v>通过道路提质,改善村民生产生活环境</v>
          </cell>
        </row>
        <row r="43">
          <cell r="J43" t="str">
            <v>西洲乡新北河村二组渠道硬化</v>
          </cell>
          <cell r="K43" t="str">
            <v>新建</v>
          </cell>
          <cell r="L43" t="str">
            <v>新北河村</v>
          </cell>
          <cell r="M43">
            <v>44713</v>
          </cell>
          <cell r="N43">
            <v>44743</v>
          </cell>
          <cell r="O43" t="str">
            <v>区民政局</v>
          </cell>
          <cell r="P43" t="str">
            <v>生产区域沟渠硬化300米长，其中200米，宽度50cm,高度70cm;100米宽度40cm,高度50米</v>
          </cell>
          <cell r="Q43">
            <v>12</v>
          </cell>
          <cell r="R43">
            <v>12</v>
          </cell>
        </row>
        <row r="43">
          <cell r="U43" t="str">
            <v>50名以上村民</v>
          </cell>
          <cell r="V43">
            <v>50</v>
          </cell>
          <cell r="W43" t="str">
            <v>完善基础设施，50人受益</v>
          </cell>
          <cell r="X43" t="str">
            <v>完善产业基地设施建设，提高产能为群众带来便利</v>
          </cell>
        </row>
        <row r="44">
          <cell r="J44" t="str">
            <v>西洲乡新兴村农垦乡村建设基础设施建设工程</v>
          </cell>
          <cell r="K44" t="str">
            <v>新建</v>
          </cell>
          <cell r="L44" t="str">
            <v>新兴村</v>
          </cell>
          <cell r="M44">
            <v>44671</v>
          </cell>
          <cell r="N44">
            <v>44732</v>
          </cell>
          <cell r="O44" t="str">
            <v>区农垦办（供销社）</v>
          </cell>
          <cell r="P44" t="str">
            <v>道路硬化宽830米、箱涵2处、挡土墙480米、沟渠630米、草皮4343平方米、排水沟700米</v>
          </cell>
          <cell r="Q44">
            <v>150</v>
          </cell>
          <cell r="R44">
            <v>150</v>
          </cell>
        </row>
        <row r="44">
          <cell r="U44" t="str">
            <v>300名村民</v>
          </cell>
          <cell r="V44">
            <v>300</v>
          </cell>
          <cell r="W44" t="str">
            <v>完善产业设施，300人受益</v>
          </cell>
          <cell r="X44" t="str">
            <v>完善产业设施，改善农户居住环境，降低生产成本</v>
          </cell>
        </row>
        <row r="45">
          <cell r="J45" t="str">
            <v>项目管理费</v>
          </cell>
          <cell r="K45" t="str">
            <v>新建</v>
          </cell>
          <cell r="L45" t="str">
            <v>西湖区</v>
          </cell>
          <cell r="M45">
            <v>44565</v>
          </cell>
          <cell r="N45">
            <v>44925</v>
          </cell>
          <cell r="O45" t="str">
            <v>区乡村振兴局</v>
          </cell>
          <cell r="P45" t="str">
            <v>项目管理费</v>
          </cell>
          <cell r="Q45">
            <v>17</v>
          </cell>
          <cell r="R45">
            <v>8</v>
          </cell>
        </row>
        <row r="45">
          <cell r="U45" t="str">
            <v>项目管理费</v>
          </cell>
        </row>
        <row r="45">
          <cell r="W45" t="str">
            <v>项目管理费</v>
          </cell>
          <cell r="X45" t="str">
            <v>项目管理费</v>
          </cell>
        </row>
        <row r="46">
          <cell r="J46" t="str">
            <v>项目管理费</v>
          </cell>
          <cell r="K46" t="str">
            <v>新建</v>
          </cell>
          <cell r="L46" t="str">
            <v>西湖区</v>
          </cell>
          <cell r="M46">
            <v>44565</v>
          </cell>
          <cell r="N46">
            <v>44925</v>
          </cell>
          <cell r="O46" t="str">
            <v>区乡村振兴局</v>
          </cell>
          <cell r="P46" t="str">
            <v>项目管理费</v>
          </cell>
          <cell r="Q46">
            <v>17</v>
          </cell>
          <cell r="R46">
            <v>4</v>
          </cell>
        </row>
        <row r="46">
          <cell r="X46" t="str">
            <v>54+6</v>
          </cell>
        </row>
        <row r="47">
          <cell r="J47" t="str">
            <v>新北河机耕道及沟渠建设</v>
          </cell>
          <cell r="K47" t="str">
            <v>新建</v>
          </cell>
          <cell r="L47" t="str">
            <v>新北河村</v>
          </cell>
          <cell r="M47">
            <v>44743</v>
          </cell>
          <cell r="N47">
            <v>44774</v>
          </cell>
          <cell r="O47" t="str">
            <v>区农业农村局</v>
          </cell>
          <cell r="P47" t="str">
            <v>三组320米沟渠、涵管3处，一组机耕道980米，二组机耕道1000米</v>
          </cell>
          <cell r="Q47">
            <v>35</v>
          </cell>
          <cell r="R47">
            <v>35</v>
          </cell>
        </row>
        <row r="47">
          <cell r="U47" t="str">
            <v>脱贫人口50人</v>
          </cell>
          <cell r="V47">
            <v>50</v>
          </cell>
          <cell r="W47" t="str">
            <v>完善基础设施，50人受益</v>
          </cell>
          <cell r="X47" t="str">
            <v>完善村级基础设施，改善农户居住环境，降低生产成本</v>
          </cell>
        </row>
        <row r="48">
          <cell r="J48" t="str">
            <v>新北河二组机耕道建设</v>
          </cell>
          <cell r="K48" t="str">
            <v>新建</v>
          </cell>
          <cell r="L48" t="str">
            <v>新北河村</v>
          </cell>
          <cell r="M48">
            <v>44774</v>
          </cell>
          <cell r="N48">
            <v>44805</v>
          </cell>
          <cell r="O48" t="str">
            <v>区农业农村局</v>
          </cell>
          <cell r="P48" t="str">
            <v>机耕道建设600米</v>
          </cell>
          <cell r="Q48">
            <v>5</v>
          </cell>
          <cell r="R48">
            <v>5</v>
          </cell>
        </row>
        <row r="48">
          <cell r="U48" t="str">
            <v>脱贫人口20人</v>
          </cell>
          <cell r="V48">
            <v>20</v>
          </cell>
          <cell r="W48" t="str">
            <v>完善村基础设施，20名以上村民受益</v>
          </cell>
          <cell r="X48" t="str">
            <v>通过完善基础设施使村民受益</v>
          </cell>
        </row>
        <row r="49">
          <cell r="J49" t="str">
            <v>新港村绿祥农业超级大棚基础设施配套建设</v>
          </cell>
          <cell r="K49" t="str">
            <v>新建</v>
          </cell>
          <cell r="L49" t="str">
            <v>新港村</v>
          </cell>
          <cell r="M49">
            <v>44562</v>
          </cell>
          <cell r="N49">
            <v>44896</v>
          </cell>
          <cell r="O49" t="str">
            <v>农业农村局</v>
          </cell>
          <cell r="P49" t="str">
            <v>铺设涵管151米、道路加宽155米</v>
          </cell>
          <cell r="Q49">
            <v>20</v>
          </cell>
          <cell r="R49">
            <v>20</v>
          </cell>
        </row>
        <row r="49">
          <cell r="U49" t="str">
            <v>村民40人</v>
          </cell>
          <cell r="V49">
            <v>40</v>
          </cell>
          <cell r="W49" t="str">
            <v>完善产业设施，40人受益</v>
          </cell>
          <cell r="X49" t="str">
            <v>完善生产设施建设，促进增产增收</v>
          </cell>
        </row>
        <row r="50">
          <cell r="J50" t="str">
            <v>新港村新建机耕道工程</v>
          </cell>
          <cell r="K50" t="str">
            <v>新建</v>
          </cell>
          <cell r="L50" t="str">
            <v>新港村</v>
          </cell>
          <cell r="M50">
            <v>44764</v>
          </cell>
          <cell r="N50">
            <v>44791</v>
          </cell>
        </row>
        <row r="50">
          <cell r="P50" t="str">
            <v>新建机耕道816m，渠道195m</v>
          </cell>
          <cell r="Q50">
            <v>19</v>
          </cell>
          <cell r="R50">
            <v>19</v>
          </cell>
        </row>
        <row r="50">
          <cell r="U50" t="str">
            <v>50名村民</v>
          </cell>
          <cell r="V50">
            <v>50</v>
          </cell>
          <cell r="W50" t="str">
            <v>完善基础设施，50人受益</v>
          </cell>
          <cell r="X50" t="str">
            <v>完善村级基础设施，改善农户居住环境，降低生产成本</v>
          </cell>
        </row>
        <row r="51">
          <cell r="J51" t="str">
            <v>新港村一组沟渠建设</v>
          </cell>
          <cell r="K51" t="str">
            <v>新建</v>
          </cell>
          <cell r="L51" t="str">
            <v>新港村</v>
          </cell>
          <cell r="M51">
            <v>44774</v>
          </cell>
          <cell r="N51">
            <v>44805</v>
          </cell>
          <cell r="O51" t="str">
            <v>区农业农村局</v>
          </cell>
          <cell r="P51" t="str">
            <v>沟渠建设1380米</v>
          </cell>
          <cell r="Q51">
            <v>52</v>
          </cell>
          <cell r="R51">
            <v>52</v>
          </cell>
        </row>
        <row r="51">
          <cell r="U51" t="str">
            <v>脱贫人口100人</v>
          </cell>
          <cell r="V51">
            <v>100</v>
          </cell>
          <cell r="W51" t="str">
            <v>完善村基础设施，100名以上村民受益</v>
          </cell>
          <cell r="X51" t="str">
            <v>通过完善基础设施使村民受益</v>
          </cell>
        </row>
        <row r="52">
          <cell r="J52" t="str">
            <v>2020年新型经营主体贷款贴息</v>
          </cell>
          <cell r="K52" t="str">
            <v>新建</v>
          </cell>
          <cell r="L52" t="str">
            <v>西湖区</v>
          </cell>
          <cell r="M52">
            <v>44562</v>
          </cell>
          <cell r="N52">
            <v>44896</v>
          </cell>
          <cell r="O52" t="str">
            <v>区乡村振兴局</v>
          </cell>
          <cell r="P52" t="str">
            <v>新型经营主体贷款贴息</v>
          </cell>
          <cell r="Q52">
            <v>13</v>
          </cell>
          <cell r="R52">
            <v>13</v>
          </cell>
        </row>
        <row r="52">
          <cell r="U52" t="str">
            <v>符合对象的金融主体</v>
          </cell>
          <cell r="V52">
            <v>13</v>
          </cell>
          <cell r="W52" t="str">
            <v>新型经营主体贷款贴息13万</v>
          </cell>
          <cell r="X52" t="str">
            <v>通过贷款贴息，使脱贫人口30人受益</v>
          </cell>
        </row>
        <row r="53">
          <cell r="J53" t="str">
            <v>新兴村二组沟渠建设</v>
          </cell>
          <cell r="K53" t="str">
            <v>新建</v>
          </cell>
          <cell r="L53" t="str">
            <v>新兴村</v>
          </cell>
          <cell r="M53">
            <v>44774</v>
          </cell>
          <cell r="N53">
            <v>44805</v>
          </cell>
          <cell r="O53" t="str">
            <v>区农业农村局</v>
          </cell>
          <cell r="P53" t="str">
            <v>二组4*600沟渠520米，三组600*800沟渠250米，涵管7处</v>
          </cell>
          <cell r="Q53">
            <v>29</v>
          </cell>
          <cell r="R53">
            <v>29</v>
          </cell>
        </row>
        <row r="53">
          <cell r="U53" t="str">
            <v>脱贫人口60人</v>
          </cell>
          <cell r="V53">
            <v>60</v>
          </cell>
          <cell r="W53" t="str">
            <v>完善村基础设施，60名以上村民受益</v>
          </cell>
          <cell r="X53" t="str">
            <v>通过完善基础设施使村民受益</v>
          </cell>
        </row>
        <row r="54">
          <cell r="J54" t="str">
            <v>新兴村精神文明建设项目</v>
          </cell>
          <cell r="K54" t="str">
            <v>新建</v>
          </cell>
          <cell r="L54" t="str">
            <v>新兴村</v>
          </cell>
          <cell r="M54">
            <v>44722</v>
          </cell>
          <cell r="N54">
            <v>44726</v>
          </cell>
          <cell r="O54" t="str">
            <v>区农业农村局</v>
          </cell>
          <cell r="P54" t="str">
            <v>村规民约宣传栏1块；钢结构宣传栏1块；家规家训门牌635块等</v>
          </cell>
          <cell r="Q54">
            <v>10</v>
          </cell>
          <cell r="R54">
            <v>10</v>
          </cell>
        </row>
        <row r="54">
          <cell r="U54" t="str">
            <v>100名村民</v>
          </cell>
          <cell r="V54">
            <v>100</v>
          </cell>
          <cell r="W54" t="str">
            <v>完善基础设施，100人受益</v>
          </cell>
          <cell r="X54" t="str">
            <v>完善村级基础设施，改善村容村貌，提升居民精神风貌以及能动性</v>
          </cell>
        </row>
        <row r="55">
          <cell r="J55" t="str">
            <v>幸福村三组沟渠建设</v>
          </cell>
          <cell r="K55" t="str">
            <v>新建</v>
          </cell>
          <cell r="L55" t="str">
            <v>幸福村</v>
          </cell>
          <cell r="M55">
            <v>44743</v>
          </cell>
          <cell r="N55">
            <v>44774</v>
          </cell>
          <cell r="O55" t="str">
            <v>区农业农村局</v>
          </cell>
          <cell r="P55" t="str">
            <v>三组500*600沟渠690米</v>
          </cell>
          <cell r="Q55">
            <v>25</v>
          </cell>
          <cell r="R55">
            <v>25</v>
          </cell>
        </row>
        <row r="55">
          <cell r="U55" t="str">
            <v>脱贫人口50人</v>
          </cell>
          <cell r="V55">
            <v>50</v>
          </cell>
          <cell r="W55" t="str">
            <v>完善基础设施，50人受益</v>
          </cell>
          <cell r="X55" t="str">
            <v>完善村级基础设施，改善农户居住环境，降低生产成本</v>
          </cell>
        </row>
        <row r="56">
          <cell r="J56" t="str">
            <v>永安村二组机耕道</v>
          </cell>
          <cell r="K56" t="str">
            <v>新建</v>
          </cell>
          <cell r="L56" t="str">
            <v>永安村</v>
          </cell>
          <cell r="M56">
            <v>44562</v>
          </cell>
          <cell r="N56">
            <v>44896</v>
          </cell>
          <cell r="O56" t="str">
            <v>农业农村局</v>
          </cell>
          <cell r="P56" t="str">
            <v>机耕道建设1200米</v>
          </cell>
          <cell r="Q56">
            <v>10</v>
          </cell>
          <cell r="R56">
            <v>20</v>
          </cell>
        </row>
        <row r="56">
          <cell r="U56" t="str">
            <v>村民20人</v>
          </cell>
          <cell r="V56">
            <v>20</v>
          </cell>
          <cell r="W56" t="str">
            <v>完善基础设施，20人受益</v>
          </cell>
          <cell r="X56" t="str">
            <v>通过完善基础设施使村民受益</v>
          </cell>
        </row>
        <row r="57">
          <cell r="J57" t="str">
            <v>渔场大西湖机耕道建设</v>
          </cell>
          <cell r="K57" t="str">
            <v>新建</v>
          </cell>
          <cell r="L57" t="str">
            <v>渔场</v>
          </cell>
          <cell r="M57">
            <v>44774</v>
          </cell>
          <cell r="N57">
            <v>44805</v>
          </cell>
          <cell r="O57" t="str">
            <v>区农业农村局</v>
          </cell>
          <cell r="P57" t="str">
            <v>机耕道建设600米</v>
          </cell>
          <cell r="Q57">
            <v>5</v>
          </cell>
          <cell r="R57">
            <v>5</v>
          </cell>
        </row>
        <row r="57">
          <cell r="U57" t="str">
            <v>脱贫人口20人</v>
          </cell>
          <cell r="V57">
            <v>20</v>
          </cell>
          <cell r="W57" t="str">
            <v>完善村基础设施，20名以上村民受益</v>
          </cell>
          <cell r="X57" t="str">
            <v>通过完善基础设施使村民受益</v>
          </cell>
        </row>
        <row r="58">
          <cell r="J58" t="str">
            <v>裕民村二组稻虾养殖基地配套设施建设</v>
          </cell>
          <cell r="K58" t="str">
            <v>新建</v>
          </cell>
          <cell r="L58" t="str">
            <v>裕民村</v>
          </cell>
          <cell r="M58">
            <v>44774</v>
          </cell>
          <cell r="N58">
            <v>44805</v>
          </cell>
          <cell r="O58" t="str">
            <v>区农业农村局</v>
          </cell>
          <cell r="P58" t="str">
            <v>二组机耕道2050米</v>
          </cell>
          <cell r="Q58">
            <v>19</v>
          </cell>
          <cell r="R58">
            <v>19</v>
          </cell>
        </row>
        <row r="58">
          <cell r="U58" t="str">
            <v>脱贫人口40人</v>
          </cell>
          <cell r="V58">
            <v>40</v>
          </cell>
          <cell r="W58" t="str">
            <v>完善产业设施，40名以上村民受益</v>
          </cell>
          <cell r="X58" t="str">
            <v>通过完善产业设施使村民受益</v>
          </cell>
        </row>
        <row r="59">
          <cell r="J59" t="str">
            <v>园艺村园艺组排水沟及挡土墙建设</v>
          </cell>
          <cell r="K59" t="str">
            <v>新建</v>
          </cell>
          <cell r="L59" t="str">
            <v>园艺村</v>
          </cell>
          <cell r="M59">
            <v>44774</v>
          </cell>
          <cell r="N59">
            <v>44805</v>
          </cell>
          <cell r="O59" t="str">
            <v>区农业农村局</v>
          </cell>
          <cell r="P59" t="str">
            <v>挡土墙63米，排水沟32米，φ600涵管埋设32米，挖土沟1800米</v>
          </cell>
          <cell r="Q59">
            <v>17</v>
          </cell>
          <cell r="R59">
            <v>17</v>
          </cell>
        </row>
        <row r="59">
          <cell r="U59" t="str">
            <v>脱贫人口35人</v>
          </cell>
          <cell r="V59">
            <v>35</v>
          </cell>
          <cell r="W59" t="str">
            <v>完善村基础设施，35名以上村民受益</v>
          </cell>
          <cell r="X59" t="str">
            <v>通过完善基础设施使村民受益</v>
          </cell>
        </row>
        <row r="60">
          <cell r="J60" t="str">
            <v>正航农业芦笋采摘园田间工程</v>
          </cell>
          <cell r="K60" t="str">
            <v>新建</v>
          </cell>
          <cell r="L60" t="str">
            <v>裕民村</v>
          </cell>
          <cell r="M60">
            <v>44671</v>
          </cell>
          <cell r="N60">
            <v>44701</v>
          </cell>
          <cell r="O60" t="str">
            <v>区农垦办（供销社）</v>
          </cell>
          <cell r="P60" t="str">
            <v>建设芦笋采摘生产路344米；道路加宽182米；苗圃孵化园新建道路90米；沟渠65米；水肥（沼液）一体化控制室230㎡；连接步道108米</v>
          </cell>
          <cell r="Q60">
            <v>61</v>
          </cell>
          <cell r="R60">
            <v>61</v>
          </cell>
        </row>
        <row r="60">
          <cell r="U60" t="str">
            <v>150名以上村民</v>
          </cell>
          <cell r="V60">
            <v>150</v>
          </cell>
          <cell r="W60" t="str">
            <v>完善基础设施，150人受益</v>
          </cell>
          <cell r="X60" t="str">
            <v>完善基础设施建设，提高产能带动群众增收</v>
          </cell>
        </row>
        <row r="62">
          <cell r="O62" t="str">
            <v>区农业农村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5"/>
  <sheetViews>
    <sheetView tabSelected="1" topLeftCell="D1" workbookViewId="0">
      <selection activeCell="W74" sqref="W74:X74"/>
    </sheetView>
  </sheetViews>
  <sheetFormatPr defaultColWidth="9" defaultRowHeight="13.5"/>
  <cols>
    <col min="1" max="5" width="9" style="1"/>
    <col min="6" max="6" width="9" style="2"/>
    <col min="7" max="7" width="18.5" style="1" customWidth="1"/>
    <col min="8" max="9" width="9" style="1"/>
    <col min="10" max="10" width="10.125" style="1"/>
    <col min="11" max="11" width="11.25" style="1"/>
    <col min="12" max="12" width="9" style="1"/>
    <col min="13" max="13" width="18.375" style="1" customWidth="1"/>
    <col min="14" max="16384" width="9" style="1"/>
  </cols>
  <sheetData>
    <row r="1" ht="78" customHeight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>
      <c r="A2" s="4" t="s">
        <v>1</v>
      </c>
      <c r="B2" s="4" t="s">
        <v>2</v>
      </c>
      <c r="C2" s="4"/>
      <c r="D2" s="4"/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5"/>
      <c r="L2" s="4" t="s">
        <v>9</v>
      </c>
      <c r="M2" s="4" t="s">
        <v>10</v>
      </c>
      <c r="N2" s="4" t="s">
        <v>11</v>
      </c>
      <c r="O2" s="4"/>
      <c r="P2" s="4"/>
      <c r="Q2" s="4" t="s">
        <v>12</v>
      </c>
      <c r="R2" s="4"/>
      <c r="S2" s="4"/>
      <c r="T2" s="4"/>
      <c r="U2" s="4"/>
      <c r="V2" s="4"/>
      <c r="W2" s="4" t="s">
        <v>13</v>
      </c>
      <c r="X2" s="4" t="s">
        <v>14</v>
      </c>
      <c r="Y2" s="4" t="s">
        <v>15</v>
      </c>
    </row>
    <row r="3" spans="1:25">
      <c r="A3" s="4"/>
      <c r="B3" s="4" t="s">
        <v>16</v>
      </c>
      <c r="C3" s="4" t="s">
        <v>17</v>
      </c>
      <c r="D3" s="4" t="s">
        <v>18</v>
      </c>
      <c r="E3" s="4"/>
      <c r="F3" s="4"/>
      <c r="G3" s="4"/>
      <c r="H3" s="4"/>
      <c r="I3" s="4"/>
      <c r="J3" s="5" t="s">
        <v>19</v>
      </c>
      <c r="K3" s="5" t="s">
        <v>20</v>
      </c>
      <c r="L3" s="4"/>
      <c r="M3" s="4"/>
      <c r="N3" s="4" t="s">
        <v>21</v>
      </c>
      <c r="O3" s="4" t="s">
        <v>22</v>
      </c>
      <c r="P3" s="4"/>
      <c r="Q3" s="4" t="s">
        <v>23</v>
      </c>
      <c r="R3" s="4" t="s">
        <v>24</v>
      </c>
      <c r="S3" s="4" t="s">
        <v>25</v>
      </c>
      <c r="T3" s="4" t="s">
        <v>22</v>
      </c>
      <c r="U3" s="4"/>
      <c r="V3" s="4"/>
      <c r="W3" s="4"/>
      <c r="X3" s="4"/>
      <c r="Y3" s="4"/>
    </row>
    <row r="4" ht="81" spans="1:25">
      <c r="A4" s="4"/>
      <c r="B4" s="4"/>
      <c r="C4" s="4"/>
      <c r="D4" s="4"/>
      <c r="E4" s="4"/>
      <c r="F4" s="4"/>
      <c r="G4" s="4"/>
      <c r="H4" s="4"/>
      <c r="I4" s="4"/>
      <c r="J4" s="5"/>
      <c r="K4" s="5"/>
      <c r="L4" s="4"/>
      <c r="M4" s="4"/>
      <c r="N4" s="4"/>
      <c r="O4" s="4" t="s">
        <v>26</v>
      </c>
      <c r="P4" s="4" t="s">
        <v>27</v>
      </c>
      <c r="Q4" s="4"/>
      <c r="R4" s="4"/>
      <c r="S4" s="4"/>
      <c r="T4" s="4" t="s">
        <v>28</v>
      </c>
      <c r="U4" s="4" t="s">
        <v>29</v>
      </c>
      <c r="V4" s="4" t="s">
        <v>30</v>
      </c>
      <c r="W4" s="4"/>
      <c r="X4" s="4"/>
      <c r="Y4" s="4"/>
    </row>
    <row r="5" ht="54" spans="1:25">
      <c r="A5" s="5">
        <v>1</v>
      </c>
      <c r="B5" s="5" t="s">
        <v>31</v>
      </c>
      <c r="C5" s="5" t="s">
        <v>32</v>
      </c>
      <c r="D5" s="5" t="s">
        <v>33</v>
      </c>
      <c r="E5" s="5" t="s">
        <v>34</v>
      </c>
      <c r="F5" s="5" t="s">
        <v>34</v>
      </c>
      <c r="G5" s="5" t="s">
        <v>35</v>
      </c>
      <c r="H5" s="5" t="s">
        <v>36</v>
      </c>
      <c r="I5" s="5" t="s">
        <v>34</v>
      </c>
      <c r="J5" s="6">
        <v>44562</v>
      </c>
      <c r="K5" s="6">
        <v>44896</v>
      </c>
      <c r="L5" s="5" t="s">
        <v>37</v>
      </c>
      <c r="M5" s="5" t="str">
        <f>VLOOKUP(G5,[1]Sheet1!$J:$P,7,FALSE)</f>
        <v>新型经营主体贷款贴息</v>
      </c>
      <c r="N5" s="5">
        <f>VLOOKUP(G5,[1]Sheet1!$J:$Q,8,FALSE)</f>
        <v>13</v>
      </c>
      <c r="O5" s="5">
        <f>VLOOKUP(G5,[1]Sheet1!$J:$R,9,FALSE)</f>
        <v>13</v>
      </c>
      <c r="P5" s="5"/>
      <c r="Q5" s="5"/>
      <c r="R5" s="5"/>
      <c r="S5" s="5">
        <f>VLOOKUP(G5,[1]Sheet1!$J:$V,13,FALSE)</f>
        <v>13</v>
      </c>
      <c r="T5" s="5"/>
      <c r="U5" s="5"/>
      <c r="V5" s="5"/>
      <c r="W5" s="5" t="str">
        <f>VLOOKUP(G5,[1]Sheet1!$J:$W,14,FALSE)</f>
        <v>新型经营主体贷款贴息13万</v>
      </c>
      <c r="X5" s="5" t="str">
        <f>VLOOKUP(G5,[1]Sheet1!$J:$X,15,FALSE)</f>
        <v>通过贷款贴息，使脱贫人口30人受益</v>
      </c>
      <c r="Y5" s="5"/>
    </row>
    <row r="6" ht="54" spans="1:25">
      <c r="A6" s="5">
        <v>2</v>
      </c>
      <c r="B6" s="5" t="s">
        <v>31</v>
      </c>
      <c r="C6" s="5" t="s">
        <v>38</v>
      </c>
      <c r="D6" s="5" t="s">
        <v>39</v>
      </c>
      <c r="E6" s="5" t="s">
        <v>40</v>
      </c>
      <c r="F6" s="5" t="s">
        <v>41</v>
      </c>
      <c r="G6" s="5" t="s">
        <v>42</v>
      </c>
      <c r="H6" s="5" t="s">
        <v>36</v>
      </c>
      <c r="I6" s="5" t="s">
        <v>41</v>
      </c>
      <c r="J6" s="6">
        <v>44563</v>
      </c>
      <c r="K6" s="6">
        <v>44897</v>
      </c>
      <c r="L6" s="5" t="s">
        <v>43</v>
      </c>
      <c r="M6" s="5" t="str">
        <f>VLOOKUP(G6,[1]Sheet1!$J:$P,7,FALSE)</f>
        <v>沟渠64米、房心地基回填2240m³、混凝土地坪128㎡</v>
      </c>
      <c r="N6" s="5">
        <f>VLOOKUP(G6,[1]Sheet1!$J:$Q,8,FALSE)</f>
        <v>19</v>
      </c>
      <c r="O6" s="5">
        <f>VLOOKUP(G6,[1]Sheet1!$J:$R,9,FALSE)</f>
        <v>19</v>
      </c>
      <c r="P6" s="5"/>
      <c r="Q6" s="5"/>
      <c r="R6" s="5"/>
      <c r="S6" s="5">
        <f>VLOOKUP(G6,[1]Sheet1!$J:$V,13,FALSE)</f>
        <v>40</v>
      </c>
      <c r="T6" s="5"/>
      <c r="U6" s="5"/>
      <c r="V6" s="5"/>
      <c r="W6" s="5" t="str">
        <f>VLOOKUP(G6,[1]Sheet1!$J:$W,14,FALSE)</f>
        <v>完善产业设施，40名以上村民受益</v>
      </c>
      <c r="X6" s="5" t="str">
        <f>VLOOKUP(G6,[1]Sheet1!$J:$X,15,FALSE)</f>
        <v>通过完善产业设施使村民受益</v>
      </c>
      <c r="Y6" s="5"/>
    </row>
    <row r="7" ht="54" spans="1:25">
      <c r="A7" s="5">
        <v>3</v>
      </c>
      <c r="B7" s="5" t="s">
        <v>31</v>
      </c>
      <c r="C7" s="5" t="s">
        <v>38</v>
      </c>
      <c r="D7" s="5" t="s">
        <v>39</v>
      </c>
      <c r="E7" s="5" t="s">
        <v>44</v>
      </c>
      <c r="F7" s="5" t="s">
        <v>45</v>
      </c>
      <c r="G7" s="5" t="s">
        <v>46</v>
      </c>
      <c r="H7" s="5" t="s">
        <v>36</v>
      </c>
      <c r="I7" s="5" t="s">
        <v>45</v>
      </c>
      <c r="J7" s="6">
        <v>44564</v>
      </c>
      <c r="K7" s="6">
        <v>44898</v>
      </c>
      <c r="L7" s="5" t="s">
        <v>43</v>
      </c>
      <c r="M7" s="5" t="str">
        <f>VLOOKUP(G7,[1]Sheet1!$J:$P,7,FALSE)</f>
        <v>二组机耕道2050米</v>
      </c>
      <c r="N7" s="5">
        <f>VLOOKUP(G7,[1]Sheet1!$J:$Q,8,FALSE)</f>
        <v>19</v>
      </c>
      <c r="O7" s="5">
        <f>VLOOKUP(G7,[1]Sheet1!$J:$R,9,FALSE)</f>
        <v>19</v>
      </c>
      <c r="P7" s="5"/>
      <c r="Q7" s="5"/>
      <c r="R7" s="5"/>
      <c r="S7" s="5">
        <f>VLOOKUP(G7,[1]Sheet1!$J:$V,13,FALSE)</f>
        <v>40</v>
      </c>
      <c r="T7" s="5"/>
      <c r="U7" s="5"/>
      <c r="V7" s="5"/>
      <c r="W7" s="5" t="str">
        <f>VLOOKUP(G7,[1]Sheet1!$J:$W,14,FALSE)</f>
        <v>完善产业设施，40名以上村民受益</v>
      </c>
      <c r="X7" s="5" t="str">
        <f>VLOOKUP(G7,[1]Sheet1!$J:$X,15,FALSE)</f>
        <v>通过完善产业设施使村民受益</v>
      </c>
      <c r="Y7" s="5"/>
    </row>
    <row r="8" ht="81" spans="1:25">
      <c r="A8" s="5">
        <v>4</v>
      </c>
      <c r="B8" s="5" t="s">
        <v>31</v>
      </c>
      <c r="C8" s="5" t="s">
        <v>32</v>
      </c>
      <c r="D8" s="5" t="s">
        <v>33</v>
      </c>
      <c r="E8" s="5" t="s">
        <v>34</v>
      </c>
      <c r="F8" s="5" t="s">
        <v>34</v>
      </c>
      <c r="G8" s="5" t="s">
        <v>47</v>
      </c>
      <c r="H8" s="5" t="s">
        <v>36</v>
      </c>
      <c r="I8" s="5" t="s">
        <v>34</v>
      </c>
      <c r="J8" s="6">
        <v>44565</v>
      </c>
      <c r="K8" s="6">
        <v>44899</v>
      </c>
      <c r="L8" s="5" t="s">
        <v>37</v>
      </c>
      <c r="M8" s="5" t="str">
        <f>VLOOKUP(G8,[1]Sheet1!$J:$P,7,FALSE)</f>
        <v>新型金营主体贷款贴息20万元</v>
      </c>
      <c r="N8" s="5">
        <f>VLOOKUP(G8,[1]Sheet1!$J:$Q,8,FALSE)</f>
        <v>20</v>
      </c>
      <c r="O8" s="5">
        <f>VLOOKUP(G8,[1]Sheet1!$J:$R,9,FALSE)</f>
        <v>20</v>
      </c>
      <c r="P8" s="5"/>
      <c r="Q8" s="5"/>
      <c r="R8" s="5"/>
      <c r="S8" s="5">
        <f>VLOOKUP(G8,[1]Sheet1!$J:$V,13,FALSE)</f>
        <v>40</v>
      </c>
      <c r="T8" s="5"/>
      <c r="U8" s="5"/>
      <c r="V8" s="5"/>
      <c r="W8" s="5" t="str">
        <f>VLOOKUP(G8,[1]Sheet1!$J:$W,14,FALSE)</f>
        <v>对新型经营主体贴息20万元，60名以上村民受益</v>
      </c>
      <c r="X8" s="5" t="str">
        <f>VLOOKUP(G8,[1]Sheet1!$J:$X,15,FALSE)</f>
        <v>通过贷款贴息使村民受益</v>
      </c>
      <c r="Y8" s="5"/>
    </row>
    <row r="9" ht="54" spans="1:25">
      <c r="A9" s="5">
        <v>5</v>
      </c>
      <c r="B9" s="5" t="s">
        <v>31</v>
      </c>
      <c r="C9" s="5" t="s">
        <v>38</v>
      </c>
      <c r="D9" s="5" t="s">
        <v>39</v>
      </c>
      <c r="E9" s="5" t="s">
        <v>40</v>
      </c>
      <c r="F9" s="5" t="s">
        <v>48</v>
      </c>
      <c r="G9" s="5" t="s">
        <v>49</v>
      </c>
      <c r="H9" s="5" t="s">
        <v>36</v>
      </c>
      <c r="I9" s="5" t="s">
        <v>48</v>
      </c>
      <c r="J9" s="6">
        <v>44566</v>
      </c>
      <c r="K9" s="6">
        <v>44900</v>
      </c>
      <c r="L9" s="5" t="s">
        <v>43</v>
      </c>
      <c r="M9" s="5" t="str">
        <f>VLOOKUP(G9,[1]Sheet1!$J:$P,7,FALSE)</f>
        <v>铺设涵管151米、道路加宽155米</v>
      </c>
      <c r="N9" s="5">
        <f>VLOOKUP(G9,[1]Sheet1!$J:$Q,8,FALSE)</f>
        <v>20</v>
      </c>
      <c r="O9" s="5">
        <f>VLOOKUP(G9,[1]Sheet1!$J:$R,9,FALSE)</f>
        <v>20</v>
      </c>
      <c r="P9" s="5"/>
      <c r="Q9" s="5"/>
      <c r="R9" s="5"/>
      <c r="S9" s="5">
        <f>VLOOKUP(G9,[1]Sheet1!$J:$V,13,FALSE)</f>
        <v>40</v>
      </c>
      <c r="T9" s="5"/>
      <c r="U9" s="5"/>
      <c r="V9" s="5"/>
      <c r="W9" s="5" t="str">
        <f>VLOOKUP(G9,[1]Sheet1!$J:$W,14,FALSE)</f>
        <v>完善产业设施，40人受益</v>
      </c>
      <c r="X9" s="5" t="str">
        <f>VLOOKUP(G9,[1]Sheet1!$J:$X,15,FALSE)</f>
        <v>完善生产设施建设，促进增产增收</v>
      </c>
      <c r="Y9" s="5"/>
    </row>
    <row r="10" ht="54" spans="1:25">
      <c r="A10" s="5">
        <v>6</v>
      </c>
      <c r="B10" s="5" t="s">
        <v>31</v>
      </c>
      <c r="C10" s="5" t="s">
        <v>38</v>
      </c>
      <c r="D10" s="5" t="s">
        <v>39</v>
      </c>
      <c r="E10" s="5" t="s">
        <v>44</v>
      </c>
      <c r="F10" s="5" t="s">
        <v>50</v>
      </c>
      <c r="G10" s="5" t="s">
        <v>51</v>
      </c>
      <c r="H10" s="5" t="s">
        <v>36</v>
      </c>
      <c r="I10" s="5" t="s">
        <v>50</v>
      </c>
      <c r="J10" s="6">
        <v>44567</v>
      </c>
      <c r="K10" s="6">
        <v>44901</v>
      </c>
      <c r="L10" s="5" t="s">
        <v>43</v>
      </c>
      <c r="M10" s="5" t="str">
        <f>VLOOKUP(G10,[1]Sheet1!$J:$P,7,FALSE)</f>
        <v>一组机耕道220米，一组沟渠275米，葡萄园沟渠273米</v>
      </c>
      <c r="N10" s="5">
        <f>VLOOKUP(G10,[1]Sheet1!$J:$Q,8,FALSE)</f>
        <v>27</v>
      </c>
      <c r="O10" s="5">
        <f>VLOOKUP(G10,[1]Sheet1!$J:$R,9,FALSE)</f>
        <v>27</v>
      </c>
      <c r="P10" s="5"/>
      <c r="Q10" s="5"/>
      <c r="R10" s="5"/>
      <c r="S10" s="5">
        <f>VLOOKUP(G10,[1]Sheet1!$J:$V,13,FALSE)</f>
        <v>54</v>
      </c>
      <c r="T10" s="5"/>
      <c r="U10" s="5"/>
      <c r="V10" s="5"/>
      <c r="W10" s="5" t="str">
        <f>VLOOKUP(G10,[1]Sheet1!$J:$W,14,FALSE)</f>
        <v>完善产业设施，54名以上村民受益</v>
      </c>
      <c r="X10" s="5" t="str">
        <f>VLOOKUP(G10,[1]Sheet1!$J:$X,15,FALSE)</f>
        <v>通过完善产业设施使村民受益</v>
      </c>
      <c r="Y10" s="5"/>
    </row>
    <row r="11" ht="94.5" spans="1:25">
      <c r="A11" s="5">
        <v>7</v>
      </c>
      <c r="B11" s="5" t="s">
        <v>31</v>
      </c>
      <c r="C11" s="5" t="s">
        <v>38</v>
      </c>
      <c r="D11" s="5" t="s">
        <v>39</v>
      </c>
      <c r="E11" s="5" t="s">
        <v>40</v>
      </c>
      <c r="F11" s="5" t="s">
        <v>48</v>
      </c>
      <c r="G11" s="5" t="s">
        <v>52</v>
      </c>
      <c r="H11" s="5" t="s">
        <v>36</v>
      </c>
      <c r="I11" s="5" t="s">
        <v>48</v>
      </c>
      <c r="J11" s="6">
        <v>44568</v>
      </c>
      <c r="K11" s="6">
        <v>44902</v>
      </c>
      <c r="L11" s="5" t="s">
        <v>43</v>
      </c>
      <c r="M11" s="5" t="str">
        <f>VLOOKUP(G11,[1]Sheet1!$J:$P,7,FALSE)</f>
        <v>塑钢栏杆1700米，摄像头8个，1600米网线</v>
      </c>
      <c r="N11" s="5">
        <f>VLOOKUP(G11,[1]Sheet1!$J:$Q,8,FALSE)</f>
        <v>28</v>
      </c>
      <c r="O11" s="5">
        <f>VLOOKUP(G11,[1]Sheet1!$J:$R,9,FALSE)</f>
        <v>28</v>
      </c>
      <c r="P11" s="5"/>
      <c r="Q11" s="5"/>
      <c r="R11" s="5"/>
      <c r="S11" s="5">
        <f>VLOOKUP(G11,[1]Sheet1!$J:$V,13,FALSE)</f>
        <v>60</v>
      </c>
      <c r="T11" s="5"/>
      <c r="U11" s="5"/>
      <c r="V11" s="5"/>
      <c r="W11" s="5" t="str">
        <f>VLOOKUP(G11,[1]Sheet1!$J:$W,14,FALSE)</f>
        <v>完善产业设施，不少于60人受益</v>
      </c>
      <c r="X11" s="5" t="str">
        <f>VLOOKUP(G11,[1]Sheet1!$J:$X,15,FALSE)</f>
        <v>完善产业基地，通过土地流转、务工、分红带动群众增收</v>
      </c>
      <c r="Y11" s="5"/>
    </row>
    <row r="12" ht="54" spans="1:25">
      <c r="A12" s="5">
        <v>8</v>
      </c>
      <c r="B12" s="5" t="s">
        <v>31</v>
      </c>
      <c r="C12" s="5" t="s">
        <v>38</v>
      </c>
      <c r="D12" s="5" t="s">
        <v>39</v>
      </c>
      <c r="E12" s="5" t="s">
        <v>40</v>
      </c>
      <c r="F12" s="5" t="s">
        <v>41</v>
      </c>
      <c r="G12" s="5" t="s">
        <v>53</v>
      </c>
      <c r="H12" s="5" t="s">
        <v>36</v>
      </c>
      <c r="I12" s="5" t="s">
        <v>41</v>
      </c>
      <c r="J12" s="6">
        <v>44569</v>
      </c>
      <c r="K12" s="6">
        <v>44903</v>
      </c>
      <c r="L12" s="5" t="s">
        <v>43</v>
      </c>
      <c r="M12" s="5" t="str">
        <f>VLOOKUP(G12,[1]Sheet1!$J:$P,7,FALSE)</f>
        <v>沟渠建设570米、涵管修复48处</v>
      </c>
      <c r="N12" s="5">
        <f>VLOOKUP(G12,[1]Sheet1!$J:$Q,8,FALSE)</f>
        <v>28</v>
      </c>
      <c r="O12" s="5">
        <f>VLOOKUP(G12,[1]Sheet1!$J:$R,9,FALSE)</f>
        <v>28</v>
      </c>
      <c r="P12" s="5"/>
      <c r="Q12" s="5"/>
      <c r="R12" s="5"/>
      <c r="S12" s="5">
        <f>VLOOKUP(G12,[1]Sheet1!$J:$V,13,FALSE)</f>
        <v>56</v>
      </c>
      <c r="T12" s="5"/>
      <c r="U12" s="5"/>
      <c r="V12" s="5"/>
      <c r="W12" s="5" t="str">
        <f>VLOOKUP(G12,[1]Sheet1!$J:$W,14,FALSE)</f>
        <v>完善产业设施，56名以上村民受益</v>
      </c>
      <c r="X12" s="5" t="str">
        <f>VLOOKUP(G12,[1]Sheet1!$J:$X,15,FALSE)</f>
        <v>通过完善产业设施使村民受益</v>
      </c>
      <c r="Y12" s="5"/>
    </row>
    <row r="13" ht="94.5" spans="1:25">
      <c r="A13" s="5">
        <v>9</v>
      </c>
      <c r="B13" s="5" t="s">
        <v>31</v>
      </c>
      <c r="C13" s="5" t="s">
        <v>38</v>
      </c>
      <c r="D13" s="5" t="s">
        <v>39</v>
      </c>
      <c r="E13" s="5" t="s">
        <v>40</v>
      </c>
      <c r="F13" s="5" t="s">
        <v>54</v>
      </c>
      <c r="G13" s="5" t="s">
        <v>55</v>
      </c>
      <c r="H13" s="5" t="s">
        <v>36</v>
      </c>
      <c r="I13" s="5" t="s">
        <v>54</v>
      </c>
      <c r="J13" s="6">
        <v>44570</v>
      </c>
      <c r="K13" s="6">
        <v>44904</v>
      </c>
      <c r="L13" s="5" t="s">
        <v>43</v>
      </c>
      <c r="M13" s="5" t="str">
        <f>VLOOKUP(G13,[1]Sheet1!$J:$P,7,FALSE)</f>
        <v>生态沟渠建设230米</v>
      </c>
      <c r="N13" s="5">
        <f>VLOOKUP(G13,[1]Sheet1!$J:$Q,8,FALSE)</f>
        <v>30</v>
      </c>
      <c r="O13" s="5">
        <f>VLOOKUP(G13,[1]Sheet1!$J:$R,9,FALSE)</f>
        <v>30</v>
      </c>
      <c r="P13" s="5"/>
      <c r="Q13" s="5"/>
      <c r="R13" s="5"/>
      <c r="S13" s="5">
        <f>VLOOKUP(G13,[1]Sheet1!$J:$V,13,FALSE)</f>
        <v>60</v>
      </c>
      <c r="T13" s="5"/>
      <c r="U13" s="5"/>
      <c r="V13" s="5"/>
      <c r="W13" s="5" t="str">
        <f>VLOOKUP(G13,[1]Sheet1!$J:$W,14,FALSE)</f>
        <v>完善产业设施，不少于60人受益</v>
      </c>
      <c r="X13" s="5" t="str">
        <f>VLOOKUP(G13,[1]Sheet1!$J:$X,15,FALSE)</f>
        <v>完善产业基地，通过土地流转、务工、分红带动群众增收</v>
      </c>
      <c r="Y13" s="5"/>
    </row>
    <row r="14" ht="94.5" spans="1:25">
      <c r="A14" s="5">
        <v>10</v>
      </c>
      <c r="B14" s="5" t="s">
        <v>31</v>
      </c>
      <c r="C14" s="5" t="s">
        <v>38</v>
      </c>
      <c r="D14" s="5" t="s">
        <v>39</v>
      </c>
      <c r="E14" s="5" t="s">
        <v>44</v>
      </c>
      <c r="F14" s="5" t="s">
        <v>45</v>
      </c>
      <c r="G14" s="5" t="s">
        <v>56</v>
      </c>
      <c r="H14" s="5" t="s">
        <v>36</v>
      </c>
      <c r="I14" s="5" t="s">
        <v>45</v>
      </c>
      <c r="J14" s="6">
        <v>44571</v>
      </c>
      <c r="K14" s="6">
        <v>44905</v>
      </c>
      <c r="L14" s="5" t="s">
        <v>37</v>
      </c>
      <c r="M14" s="5" t="str">
        <f>VLOOKUP(G14,[1]Sheet1!$J:$P,7,FALSE)</f>
        <v>围墙翻新430㎡，绿化240㎡，新建堡垒标志牌等</v>
      </c>
      <c r="N14" s="5">
        <f>VLOOKUP(G14,[1]Sheet1!$J:$Q,8,FALSE)</f>
        <v>35</v>
      </c>
      <c r="O14" s="5">
        <f>VLOOKUP(G14,[1]Sheet1!$J:$R,9,FALSE)</f>
        <v>34</v>
      </c>
      <c r="P14" s="5"/>
      <c r="Q14" s="5"/>
      <c r="R14" s="5"/>
      <c r="S14" s="5">
        <f>VLOOKUP(G14,[1]Sheet1!$J:$V,13,FALSE)</f>
        <v>70</v>
      </c>
      <c r="T14" s="5"/>
      <c r="U14" s="5"/>
      <c r="V14" s="5"/>
      <c r="W14" s="5" t="str">
        <f>VLOOKUP(G14,[1]Sheet1!$J:$W,14,FALSE)</f>
        <v>完善产业设施，不少于70人受益</v>
      </c>
      <c r="X14" s="5" t="str">
        <f>VLOOKUP(G14,[1]Sheet1!$J:$X,15,FALSE)</f>
        <v>完善产业基地，通过土地流转、务工、分红带动群众增收</v>
      </c>
      <c r="Y14" s="5"/>
    </row>
    <row r="15" ht="54" spans="1:25">
      <c r="A15" s="5">
        <v>11</v>
      </c>
      <c r="B15" s="5" t="s">
        <v>31</v>
      </c>
      <c r="C15" s="5" t="s">
        <v>38</v>
      </c>
      <c r="D15" s="5" t="s">
        <v>39</v>
      </c>
      <c r="E15" s="5" t="s">
        <v>44</v>
      </c>
      <c r="F15" s="5" t="s">
        <v>57</v>
      </c>
      <c r="G15" s="5" t="s">
        <v>58</v>
      </c>
      <c r="H15" s="5" t="s">
        <v>36</v>
      </c>
      <c r="I15" s="5" t="s">
        <v>57</v>
      </c>
      <c r="J15" s="6">
        <v>44572</v>
      </c>
      <c r="K15" s="6">
        <v>44906</v>
      </c>
      <c r="L15" s="5" t="s">
        <v>43</v>
      </c>
      <c r="M15" s="5" t="str">
        <f>VLOOKUP(G15,[1]Sheet1!$J:$P,7,FALSE)</f>
        <v>3.2米宽碎石路建设725米、沟渠建设825米</v>
      </c>
      <c r="N15" s="5">
        <f>VLOOKUP(G15,[1]Sheet1!$J:$Q,8,FALSE)</f>
        <v>44</v>
      </c>
      <c r="O15" s="5">
        <f>VLOOKUP(G15,[1]Sheet1!$J:$R,9,FALSE)</f>
        <v>44</v>
      </c>
      <c r="P15" s="5"/>
      <c r="Q15" s="5"/>
      <c r="R15" s="5"/>
      <c r="S15" s="5">
        <f>VLOOKUP(G15,[1]Sheet1!$J:$V,13,FALSE)</f>
        <v>88</v>
      </c>
      <c r="T15" s="5"/>
      <c r="U15" s="5"/>
      <c r="V15" s="5"/>
      <c r="W15" s="5" t="str">
        <f>VLOOKUP(G15,[1]Sheet1!$J:$W,14,FALSE)</f>
        <v>完善产业设施，88名以上村民受益</v>
      </c>
      <c r="X15" s="5" t="str">
        <f>VLOOKUP(G15,[1]Sheet1!$J:$X,15,FALSE)</f>
        <v>通过完善产业设施使村民受益</v>
      </c>
      <c r="Y15" s="5"/>
    </row>
    <row r="16" ht="94.5" spans="1:25">
      <c r="A16" s="5">
        <v>12</v>
      </c>
      <c r="B16" s="5" t="s">
        <v>31</v>
      </c>
      <c r="C16" s="5" t="s">
        <v>38</v>
      </c>
      <c r="D16" s="5" t="s">
        <v>39</v>
      </c>
      <c r="E16" s="5" t="s">
        <v>40</v>
      </c>
      <c r="F16" s="5" t="s">
        <v>59</v>
      </c>
      <c r="G16" s="5" t="s">
        <v>60</v>
      </c>
      <c r="H16" s="5" t="s">
        <v>36</v>
      </c>
      <c r="I16" s="5" t="s">
        <v>59</v>
      </c>
      <c r="J16" s="6">
        <v>44573</v>
      </c>
      <c r="K16" s="6">
        <v>44907</v>
      </c>
      <c r="L16" s="5" t="s">
        <v>43</v>
      </c>
      <c r="M16" s="5" t="str">
        <f>VLOOKUP(G16,[1]Sheet1!$J:$P,7,FALSE)</f>
        <v>1.2米高镀锌围栏2500米，机耕下田预制板301处</v>
      </c>
      <c r="N16" s="5">
        <f>VLOOKUP(G16,[1]Sheet1!$J:$Q,8,FALSE)</f>
        <v>48</v>
      </c>
      <c r="O16" s="5">
        <f>VLOOKUP(G16,[1]Sheet1!$J:$R,9,FALSE)</f>
        <v>48</v>
      </c>
      <c r="P16" s="5"/>
      <c r="Q16" s="5"/>
      <c r="R16" s="5"/>
      <c r="S16" s="5">
        <f>VLOOKUP(G16,[1]Sheet1!$J:$V,13,FALSE)</f>
        <v>100</v>
      </c>
      <c r="T16" s="5"/>
      <c r="U16" s="5"/>
      <c r="V16" s="5"/>
      <c r="W16" s="5" t="str">
        <f>VLOOKUP(G16,[1]Sheet1!$J:$W,14,FALSE)</f>
        <v>完善产业设施，不少于100人受益</v>
      </c>
      <c r="X16" s="5" t="str">
        <f>VLOOKUP(G16,[1]Sheet1!$J:$X,15,FALSE)</f>
        <v>完善产业基地，通过土地流转、务工、分红带动群众增收</v>
      </c>
      <c r="Y16" s="5"/>
    </row>
    <row r="17" ht="54" spans="1:25">
      <c r="A17" s="5">
        <v>13</v>
      </c>
      <c r="B17" s="5" t="s">
        <v>31</v>
      </c>
      <c r="C17" s="5" t="s">
        <v>32</v>
      </c>
      <c r="D17" s="5" t="s">
        <v>61</v>
      </c>
      <c r="E17" s="5" t="s">
        <v>34</v>
      </c>
      <c r="F17" s="5" t="s">
        <v>34</v>
      </c>
      <c r="G17" s="5" t="s">
        <v>62</v>
      </c>
      <c r="H17" s="5" t="s">
        <v>36</v>
      </c>
      <c r="I17" s="5" t="s">
        <v>34</v>
      </c>
      <c r="J17" s="6">
        <v>44574</v>
      </c>
      <c r="K17" s="6">
        <v>44908</v>
      </c>
      <c r="L17" s="5" t="s">
        <v>37</v>
      </c>
      <c r="M17" s="5" t="str">
        <f>VLOOKUP(G17,[1]Sheet1!$J:$P,7,FALSE)</f>
        <v>132户享受小额信贷贴息</v>
      </c>
      <c r="N17" s="5">
        <f>VLOOKUP(G17,[1]Sheet1!$J:$Q,8,FALSE)</f>
        <v>49</v>
      </c>
      <c r="O17" s="5">
        <v>49</v>
      </c>
      <c r="P17" s="5"/>
      <c r="Q17" s="5"/>
      <c r="R17" s="5"/>
      <c r="S17" s="5">
        <f>VLOOKUP(G17,[1]Sheet1!$J:$V,13,FALSE)</f>
        <v>132</v>
      </c>
      <c r="T17" s="5"/>
      <c r="U17" s="5"/>
      <c r="V17" s="5"/>
      <c r="W17" s="5" t="str">
        <f>VLOOKUP(G17,[1]Sheet1!$J:$W,14,FALSE)</f>
        <v>小额信贷贴息132户</v>
      </c>
      <c r="X17" s="5" t="str">
        <f>VLOOKUP(G17,[1]Sheet1!$J:$X,15,FALSE)</f>
        <v>通过贴息和分红，使脱贫人口受益</v>
      </c>
      <c r="Y17" s="5"/>
    </row>
    <row r="18" ht="94.5" spans="1:25">
      <c r="A18" s="5">
        <v>14</v>
      </c>
      <c r="B18" s="5" t="s">
        <v>31</v>
      </c>
      <c r="C18" s="5" t="s">
        <v>38</v>
      </c>
      <c r="D18" s="5" t="s">
        <v>39</v>
      </c>
      <c r="E18" s="5" t="s">
        <v>44</v>
      </c>
      <c r="F18" s="5" t="s">
        <v>63</v>
      </c>
      <c r="G18" s="5" t="s">
        <v>64</v>
      </c>
      <c r="H18" s="5" t="s">
        <v>36</v>
      </c>
      <c r="I18" s="5" t="s">
        <v>63</v>
      </c>
      <c r="J18" s="6">
        <v>44575</v>
      </c>
      <c r="K18" s="6">
        <v>44909</v>
      </c>
      <c r="L18" s="5" t="s">
        <v>43</v>
      </c>
      <c r="M18" s="5" t="str">
        <f>VLOOKUP(G18,[1]Sheet1!$J:$P,7,FALSE)</f>
        <v>步道702平方米、砖砌明沟378米、绿化917平方米等。</v>
      </c>
      <c r="N18" s="5">
        <f>VLOOKUP(G18,[1]Sheet1!$J:$Q,8,FALSE)</f>
        <v>58</v>
      </c>
      <c r="O18" s="5">
        <f>VLOOKUP(G18,[1]Sheet1!$J:$R,9,FALSE)</f>
        <v>58</v>
      </c>
      <c r="P18" s="5"/>
      <c r="Q18" s="5"/>
      <c r="R18" s="5"/>
      <c r="S18" s="5">
        <f>VLOOKUP(G18,[1]Sheet1!$J:$V,13,FALSE)</f>
        <v>118</v>
      </c>
      <c r="T18" s="5"/>
      <c r="U18" s="5"/>
      <c r="V18" s="5"/>
      <c r="W18" s="5" t="str">
        <f>VLOOKUP(G18,[1]Sheet1!$J:$W,14,FALSE)</f>
        <v>完善产业设施，118人受益</v>
      </c>
      <c r="X18" s="5" t="str">
        <f>VLOOKUP(G18,[1]Sheet1!$J:$X,15,FALSE)</f>
        <v>完善产业基地，通过土地流转、务工、分红带动群众增收</v>
      </c>
      <c r="Y18" s="5"/>
    </row>
    <row r="19" ht="67.5" spans="1:25">
      <c r="A19" s="5">
        <v>15</v>
      </c>
      <c r="B19" s="5" t="s">
        <v>31</v>
      </c>
      <c r="C19" s="5" t="s">
        <v>38</v>
      </c>
      <c r="D19" s="5" t="s">
        <v>39</v>
      </c>
      <c r="E19" s="5" t="s">
        <v>34</v>
      </c>
      <c r="F19" s="5" t="s">
        <v>34</v>
      </c>
      <c r="G19" s="5" t="s">
        <v>65</v>
      </c>
      <c r="H19" s="5" t="s">
        <v>36</v>
      </c>
      <c r="I19" s="5" t="s">
        <v>34</v>
      </c>
      <c r="J19" s="6">
        <v>44576</v>
      </c>
      <c r="K19" s="6">
        <v>44910</v>
      </c>
      <c r="L19" s="5" t="s">
        <v>43</v>
      </c>
      <c r="M19" s="5" t="str">
        <f>VLOOKUP(G19,[1]Sheet1!$J:$P,7,FALSE)</f>
        <v>购买全自动填充封口机一台、购买新钢大棚钢材2000平方米</v>
      </c>
      <c r="N19" s="5">
        <f>VLOOKUP(G19,[1]Sheet1!$J:$Q,8,FALSE)</f>
        <v>60</v>
      </c>
      <c r="O19" s="5">
        <f>VLOOKUP(G19,[1]Sheet1!$J:$R,9,FALSE)</f>
        <v>60</v>
      </c>
      <c r="P19" s="5"/>
      <c r="Q19" s="5"/>
      <c r="R19" s="5"/>
      <c r="S19" s="5">
        <f>VLOOKUP(G19,[1]Sheet1!$J:$V,13,FALSE)</f>
        <v>120</v>
      </c>
      <c r="T19" s="5"/>
      <c r="U19" s="5"/>
      <c r="V19" s="5"/>
      <c r="W19" s="5" t="str">
        <f>VLOOKUP(G19,[1]Sheet1!$J:$W,14,FALSE)</f>
        <v>完善产业设施，120名以上村民受益</v>
      </c>
      <c r="X19" s="5" t="str">
        <f>VLOOKUP(G19,[1]Sheet1!$J:$X,15,FALSE)</f>
        <v>通过完善产业设施使村民受益</v>
      </c>
      <c r="Y19" s="5"/>
    </row>
    <row r="20" ht="67.5" spans="1:25">
      <c r="A20" s="5">
        <v>16</v>
      </c>
      <c r="B20" s="5" t="s">
        <v>31</v>
      </c>
      <c r="C20" s="5" t="s">
        <v>38</v>
      </c>
      <c r="D20" s="5" t="s">
        <v>39</v>
      </c>
      <c r="E20" s="5" t="s">
        <v>44</v>
      </c>
      <c r="F20" s="5" t="s">
        <v>44</v>
      </c>
      <c r="G20" s="5" t="s">
        <v>66</v>
      </c>
      <c r="H20" s="5" t="s">
        <v>36</v>
      </c>
      <c r="I20" s="5" t="s">
        <v>44</v>
      </c>
      <c r="J20" s="6">
        <v>44577</v>
      </c>
      <c r="K20" s="6">
        <v>44911</v>
      </c>
      <c r="L20" s="5" t="s">
        <v>43</v>
      </c>
      <c r="M20" s="5" t="str">
        <f>VLOOKUP(G20,[1]Sheet1!$J:$P,7,FALSE)</f>
        <v>春晓村、西洲村排水渠建设2000米、机耕道建设1200米</v>
      </c>
      <c r="N20" s="5">
        <f>VLOOKUP(G20,[1]Sheet1!$J:$Q,8,FALSE)</f>
        <v>480</v>
      </c>
      <c r="O20" s="5">
        <f>VLOOKUP(G20,[1]Sheet1!$J:$R,9,FALSE)</f>
        <v>96</v>
      </c>
      <c r="P20" s="5">
        <v>384</v>
      </c>
      <c r="Q20" s="5"/>
      <c r="R20" s="5"/>
      <c r="S20" s="5">
        <f>VLOOKUP(G20,[1]Sheet1!$J:$V,13,FALSE)</f>
        <v>200</v>
      </c>
      <c r="T20" s="5"/>
      <c r="U20" s="5"/>
      <c r="V20" s="5"/>
      <c r="W20" s="5" t="str">
        <f>VLOOKUP(G20,[1]Sheet1!$J:$W,14,FALSE)</f>
        <v>完善产业设施，200名以上村民受益</v>
      </c>
      <c r="X20" s="5" t="str">
        <f>VLOOKUP(G20,[1]Sheet1!$J:$X,15,FALSE)</f>
        <v>通过完善产业设施使村民受益</v>
      </c>
      <c r="Y20" s="5"/>
    </row>
    <row r="21" ht="148.5" spans="1:25">
      <c r="A21" s="5">
        <v>17</v>
      </c>
      <c r="B21" s="5" t="s">
        <v>31</v>
      </c>
      <c r="C21" s="5" t="s">
        <v>38</v>
      </c>
      <c r="D21" s="5" t="s">
        <v>39</v>
      </c>
      <c r="E21" s="5" t="s">
        <v>44</v>
      </c>
      <c r="F21" s="5" t="s">
        <v>57</v>
      </c>
      <c r="G21" s="5" t="s">
        <v>67</v>
      </c>
      <c r="H21" s="5" t="s">
        <v>36</v>
      </c>
      <c r="I21" s="5" t="s">
        <v>57</v>
      </c>
      <c r="J21" s="6">
        <v>44578</v>
      </c>
      <c r="K21" s="6">
        <v>44912</v>
      </c>
      <c r="L21" s="5" t="s">
        <v>68</v>
      </c>
      <c r="M21" s="5" t="str">
        <f>VLOOKUP(G21,[1]Sheet1!$J:$P,7,FALSE)</f>
        <v>建设智慧立体育秧大棚380平方米、智慧大田1000亩、烘干仓储基地提质改造、农机大棚提质改造、智慧管理中心30平方米</v>
      </c>
      <c r="N21" s="5">
        <f>VLOOKUP(G21,[1]Sheet1!$J:$Q,8,FALSE)</f>
        <v>150</v>
      </c>
      <c r="O21" s="5">
        <f>VLOOKUP(G21,[1]Sheet1!$J:$R,9,FALSE)</f>
        <v>121</v>
      </c>
      <c r="P21" s="5"/>
      <c r="Q21" s="5"/>
      <c r="R21" s="5"/>
      <c r="S21" s="5">
        <f>VLOOKUP(G21,[1]Sheet1!$J:$V,13,FALSE)</f>
        <v>150</v>
      </c>
      <c r="T21" s="5"/>
      <c r="U21" s="5"/>
      <c r="V21" s="5"/>
      <c r="W21" s="5" t="str">
        <f>VLOOKUP(G21,[1]Sheet1!$J:$W,14,FALSE)</f>
        <v>建设智慧农业完善产业设施，150名以上村民受益</v>
      </c>
      <c r="X21" s="5" t="str">
        <f>VLOOKUP(G21,[1]Sheet1!$J:$X,15,FALSE)</f>
        <v>建设智慧农业，完善产业基地设施建设，提高产能，通过土地流转、务工、分红带动群众增收</v>
      </c>
      <c r="Y21" s="5"/>
    </row>
    <row r="22" ht="67.5" spans="1:25">
      <c r="A22" s="5">
        <v>18</v>
      </c>
      <c r="B22" s="5" t="s">
        <v>31</v>
      </c>
      <c r="C22" s="5" t="s">
        <v>38</v>
      </c>
      <c r="D22" s="5" t="s">
        <v>39</v>
      </c>
      <c r="E22" s="5" t="s">
        <v>44</v>
      </c>
      <c r="F22" s="5" t="s">
        <v>63</v>
      </c>
      <c r="G22" s="5" t="s">
        <v>69</v>
      </c>
      <c r="H22" s="5" t="s">
        <v>36</v>
      </c>
      <c r="I22" s="5" t="s">
        <v>63</v>
      </c>
      <c r="J22" s="6">
        <v>44579</v>
      </c>
      <c r="K22" s="6">
        <v>44913</v>
      </c>
      <c r="L22" s="5" t="s">
        <v>68</v>
      </c>
      <c r="M22" s="5" t="str">
        <f>VLOOKUP(G22,[1]Sheet1!$J:$P,7,FALSE)</f>
        <v>宽4米长850米“三色公路”（机动车道、自行车道、游步道）建设</v>
      </c>
      <c r="N22" s="5">
        <f>VLOOKUP(G22,[1]Sheet1!$J:$Q,8,FALSE)</f>
        <v>235</v>
      </c>
      <c r="O22" s="5">
        <f>VLOOKUP(G22,[1]Sheet1!$J:$R,9,FALSE)</f>
        <v>235</v>
      </c>
      <c r="P22" s="5"/>
      <c r="Q22" s="5"/>
      <c r="R22" s="5"/>
      <c r="S22" s="5">
        <f>VLOOKUP(G22,[1]Sheet1!$J:$V,13,FALSE)</f>
        <v>270</v>
      </c>
      <c r="T22" s="5"/>
      <c r="U22" s="5"/>
      <c r="V22" s="5"/>
      <c r="W22" s="5" t="str">
        <f>VLOOKUP(G22,[1]Sheet1!$J:$W,14,FALSE)</f>
        <v>完善产业设施，预计270名村民受益</v>
      </c>
      <c r="X22" s="5" t="str">
        <f>VLOOKUP(G22,[1]Sheet1!$J:$X,15,FALSE)</f>
        <v>通过道路提质,改善村民生产生活环境</v>
      </c>
      <c r="Y22" s="5"/>
    </row>
    <row r="23" ht="81" spans="1:25">
      <c r="A23" s="5">
        <v>19</v>
      </c>
      <c r="B23" s="5" t="s">
        <v>31</v>
      </c>
      <c r="C23" s="5" t="s">
        <v>38</v>
      </c>
      <c r="D23" s="5" t="s">
        <v>70</v>
      </c>
      <c r="E23" s="5" t="s">
        <v>44</v>
      </c>
      <c r="F23" s="5" t="s">
        <v>63</v>
      </c>
      <c r="G23" s="5" t="s">
        <v>71</v>
      </c>
      <c r="H23" s="5" t="s">
        <v>36</v>
      </c>
      <c r="I23" s="5" t="s">
        <v>63</v>
      </c>
      <c r="J23" s="6">
        <v>44580</v>
      </c>
      <c r="K23" s="6">
        <v>44914</v>
      </c>
      <c r="L23" s="5" t="s">
        <v>72</v>
      </c>
      <c r="M23" s="5" t="s">
        <v>73</v>
      </c>
      <c r="N23" s="5">
        <v>450</v>
      </c>
      <c r="O23" s="5">
        <v>400</v>
      </c>
      <c r="P23" s="5">
        <v>50</v>
      </c>
      <c r="Q23" s="5"/>
      <c r="R23" s="5"/>
      <c r="S23" s="5">
        <f>VLOOKUP(G23,[1]Sheet1!$J:$V,13,FALSE)</f>
        <v>120</v>
      </c>
      <c r="T23" s="5"/>
      <c r="U23" s="5"/>
      <c r="V23" s="5"/>
      <c r="W23" s="5" t="str">
        <f>VLOOKUP(G23,[1]Sheet1!$J:$W,14,FALSE)</f>
        <v>完善产业设施，不少于120人受益</v>
      </c>
      <c r="X23" s="5" t="s">
        <v>74</v>
      </c>
      <c r="Y23" s="5"/>
    </row>
    <row r="24" ht="40.5" spans="1:25">
      <c r="A24" s="5">
        <v>20</v>
      </c>
      <c r="B24" s="5" t="s">
        <v>31</v>
      </c>
      <c r="C24" s="5" t="s">
        <v>32</v>
      </c>
      <c r="D24" s="5" t="s">
        <v>75</v>
      </c>
      <c r="E24" s="5" t="s">
        <v>34</v>
      </c>
      <c r="F24" s="5" t="s">
        <v>34</v>
      </c>
      <c r="G24" s="5" t="s">
        <v>76</v>
      </c>
      <c r="H24" s="5" t="s">
        <v>36</v>
      </c>
      <c r="I24" s="5" t="s">
        <v>34</v>
      </c>
      <c r="J24" s="6">
        <v>44581</v>
      </c>
      <c r="K24" s="6">
        <v>44915</v>
      </c>
      <c r="L24" s="5" t="s">
        <v>37</v>
      </c>
      <c r="M24" s="5" t="s">
        <v>77</v>
      </c>
      <c r="N24" s="5">
        <v>9.5</v>
      </c>
      <c r="O24" s="5" t="s">
        <v>78</v>
      </c>
      <c r="P24" s="5">
        <v>9.5</v>
      </c>
      <c r="Q24" s="5"/>
      <c r="R24" s="5"/>
      <c r="S24" s="5">
        <v>50</v>
      </c>
      <c r="T24" s="5"/>
      <c r="U24" s="5"/>
      <c r="V24" s="5"/>
      <c r="W24" s="5" t="s">
        <v>79</v>
      </c>
      <c r="X24" s="5" t="s">
        <v>80</v>
      </c>
      <c r="Y24" s="5"/>
    </row>
    <row r="25" ht="67.5" spans="1:25">
      <c r="A25" s="5">
        <v>21</v>
      </c>
      <c r="B25" s="5" t="s">
        <v>31</v>
      </c>
      <c r="C25" s="5" t="s">
        <v>81</v>
      </c>
      <c r="D25" s="5" t="s">
        <v>39</v>
      </c>
      <c r="E25" s="5" t="s">
        <v>40</v>
      </c>
      <c r="F25" s="5" t="s">
        <v>82</v>
      </c>
      <c r="G25" s="5" t="s">
        <v>83</v>
      </c>
      <c r="H25" s="5" t="s">
        <v>36</v>
      </c>
      <c r="I25" s="5" t="s">
        <v>82</v>
      </c>
      <c r="J25" s="6">
        <v>44582</v>
      </c>
      <c r="K25" s="6">
        <v>44916</v>
      </c>
      <c r="L25" s="5" t="s">
        <v>43</v>
      </c>
      <c r="M25" s="5" t="s">
        <v>84</v>
      </c>
      <c r="N25" s="5">
        <v>18</v>
      </c>
      <c r="O25" s="5" t="s">
        <v>78</v>
      </c>
      <c r="P25" s="5"/>
      <c r="Q25" s="5"/>
      <c r="R25" s="5"/>
      <c r="S25" s="5"/>
      <c r="T25" s="5"/>
      <c r="U25" s="5"/>
      <c r="V25" s="5"/>
      <c r="W25" s="5" t="s">
        <v>85</v>
      </c>
      <c r="X25" s="5" t="s">
        <v>85</v>
      </c>
      <c r="Y25" s="5"/>
    </row>
    <row r="26" ht="40.5" spans="1:25">
      <c r="A26" s="5">
        <v>22</v>
      </c>
      <c r="B26" s="5" t="s">
        <v>31</v>
      </c>
      <c r="C26" s="5" t="s">
        <v>81</v>
      </c>
      <c r="D26" s="5" t="s">
        <v>39</v>
      </c>
      <c r="E26" s="5" t="s">
        <v>44</v>
      </c>
      <c r="F26" s="5" t="s">
        <v>45</v>
      </c>
      <c r="G26" s="5" t="s">
        <v>86</v>
      </c>
      <c r="H26" s="5" t="s">
        <v>36</v>
      </c>
      <c r="I26" s="5" t="s">
        <v>45</v>
      </c>
      <c r="J26" s="6">
        <v>44583</v>
      </c>
      <c r="K26" s="6">
        <v>44917</v>
      </c>
      <c r="L26" s="5" t="s">
        <v>43</v>
      </c>
      <c r="M26" s="5" t="s">
        <v>87</v>
      </c>
      <c r="N26" s="5">
        <v>20</v>
      </c>
      <c r="O26" s="5" t="s">
        <v>78</v>
      </c>
      <c r="P26" s="5"/>
      <c r="Q26" s="5"/>
      <c r="R26" s="5"/>
      <c r="S26" s="5"/>
      <c r="T26" s="5"/>
      <c r="U26" s="5"/>
      <c r="V26" s="5"/>
      <c r="W26" s="5" t="s">
        <v>85</v>
      </c>
      <c r="X26" s="5" t="s">
        <v>85</v>
      </c>
      <c r="Y26" s="5"/>
    </row>
    <row r="27" ht="40.5" spans="1:25">
      <c r="A27" s="5">
        <v>23</v>
      </c>
      <c r="B27" s="5" t="s">
        <v>31</v>
      </c>
      <c r="C27" s="5" t="s">
        <v>81</v>
      </c>
      <c r="D27" s="5" t="s">
        <v>70</v>
      </c>
      <c r="E27" s="5" t="s">
        <v>40</v>
      </c>
      <c r="F27" s="5" t="s">
        <v>88</v>
      </c>
      <c r="G27" s="5" t="s">
        <v>89</v>
      </c>
      <c r="H27" s="5" t="s">
        <v>36</v>
      </c>
      <c r="I27" s="5" t="s">
        <v>88</v>
      </c>
      <c r="J27" s="6">
        <v>44584</v>
      </c>
      <c r="K27" s="6">
        <v>44918</v>
      </c>
      <c r="L27" s="5" t="s">
        <v>43</v>
      </c>
      <c r="M27" s="5" t="s">
        <v>90</v>
      </c>
      <c r="N27" s="5">
        <v>30</v>
      </c>
      <c r="O27" s="5" t="s">
        <v>78</v>
      </c>
      <c r="P27" s="5"/>
      <c r="Q27" s="5"/>
      <c r="R27" s="5"/>
      <c r="S27" s="5"/>
      <c r="T27" s="5"/>
      <c r="U27" s="5"/>
      <c r="V27" s="5"/>
      <c r="W27" s="5" t="s">
        <v>85</v>
      </c>
      <c r="X27" s="5" t="s">
        <v>85</v>
      </c>
      <c r="Y27" s="5"/>
    </row>
    <row r="28" ht="40.5" spans="1:25">
      <c r="A28" s="5">
        <v>24</v>
      </c>
      <c r="B28" s="5" t="s">
        <v>31</v>
      </c>
      <c r="C28" s="5" t="s">
        <v>81</v>
      </c>
      <c r="D28" s="5" t="s">
        <v>39</v>
      </c>
      <c r="E28" s="5" t="s">
        <v>44</v>
      </c>
      <c r="F28" s="5" t="s">
        <v>50</v>
      </c>
      <c r="G28" s="5" t="s">
        <v>91</v>
      </c>
      <c r="H28" s="5" t="s">
        <v>36</v>
      </c>
      <c r="I28" s="5" t="s">
        <v>50</v>
      </c>
      <c r="J28" s="6">
        <v>44585</v>
      </c>
      <c r="K28" s="6">
        <v>44919</v>
      </c>
      <c r="L28" s="5" t="s">
        <v>43</v>
      </c>
      <c r="M28" s="5" t="s">
        <v>92</v>
      </c>
      <c r="N28" s="5">
        <v>30</v>
      </c>
      <c r="O28" s="5" t="s">
        <v>78</v>
      </c>
      <c r="P28" s="5"/>
      <c r="Q28" s="5"/>
      <c r="R28" s="5"/>
      <c r="S28" s="5"/>
      <c r="T28" s="5"/>
      <c r="U28" s="5"/>
      <c r="V28" s="5"/>
      <c r="W28" s="5" t="s">
        <v>85</v>
      </c>
      <c r="X28" s="5" t="s">
        <v>85</v>
      </c>
      <c r="Y28" s="5"/>
    </row>
    <row r="29" ht="40.5" spans="1:25">
      <c r="A29" s="5">
        <v>25</v>
      </c>
      <c r="B29" s="5" t="s">
        <v>31</v>
      </c>
      <c r="C29" s="5" t="s">
        <v>81</v>
      </c>
      <c r="D29" s="5" t="s">
        <v>39</v>
      </c>
      <c r="E29" s="5" t="s">
        <v>40</v>
      </c>
      <c r="F29" s="5" t="s">
        <v>59</v>
      </c>
      <c r="G29" s="5" t="s">
        <v>93</v>
      </c>
      <c r="H29" s="5" t="s">
        <v>36</v>
      </c>
      <c r="I29" s="5" t="s">
        <v>59</v>
      </c>
      <c r="J29" s="6">
        <v>44586</v>
      </c>
      <c r="K29" s="6">
        <v>44920</v>
      </c>
      <c r="L29" s="5" t="s">
        <v>43</v>
      </c>
      <c r="M29" s="5" t="s">
        <v>94</v>
      </c>
      <c r="N29" s="5">
        <v>46</v>
      </c>
      <c r="O29" s="5" t="s">
        <v>78</v>
      </c>
      <c r="P29" s="5"/>
      <c r="Q29" s="5"/>
      <c r="R29" s="5"/>
      <c r="S29" s="5"/>
      <c r="T29" s="5"/>
      <c r="U29" s="5"/>
      <c r="V29" s="5"/>
      <c r="W29" s="5" t="s">
        <v>85</v>
      </c>
      <c r="X29" s="5" t="s">
        <v>85</v>
      </c>
      <c r="Y29" s="5"/>
    </row>
    <row r="30" ht="40.5" spans="1:25">
      <c r="A30" s="5">
        <v>26</v>
      </c>
      <c r="B30" s="5" t="s">
        <v>31</v>
      </c>
      <c r="C30" s="5" t="s">
        <v>81</v>
      </c>
      <c r="D30" s="5" t="s">
        <v>39</v>
      </c>
      <c r="E30" s="5" t="s">
        <v>40</v>
      </c>
      <c r="F30" s="5" t="s">
        <v>95</v>
      </c>
      <c r="G30" s="5" t="s">
        <v>96</v>
      </c>
      <c r="H30" s="5" t="s">
        <v>36</v>
      </c>
      <c r="I30" s="5" t="s">
        <v>95</v>
      </c>
      <c r="J30" s="6">
        <v>44587</v>
      </c>
      <c r="K30" s="6">
        <v>44921</v>
      </c>
      <c r="L30" s="5" t="s">
        <v>43</v>
      </c>
      <c r="M30" s="5" t="s">
        <v>97</v>
      </c>
      <c r="N30" s="5">
        <v>46</v>
      </c>
      <c r="O30" s="5" t="s">
        <v>78</v>
      </c>
      <c r="P30" s="5"/>
      <c r="Q30" s="5"/>
      <c r="R30" s="5"/>
      <c r="S30" s="5"/>
      <c r="T30" s="5"/>
      <c r="U30" s="5"/>
      <c r="V30" s="5"/>
      <c r="W30" s="5" t="s">
        <v>85</v>
      </c>
      <c r="X30" s="5" t="s">
        <v>85</v>
      </c>
      <c r="Y30" s="5"/>
    </row>
    <row r="31" ht="40.5" spans="1:25">
      <c r="A31" s="5">
        <v>27</v>
      </c>
      <c r="B31" s="5" t="s">
        <v>31</v>
      </c>
      <c r="C31" s="5" t="s">
        <v>81</v>
      </c>
      <c r="D31" s="5" t="s">
        <v>39</v>
      </c>
      <c r="E31" s="5" t="s">
        <v>40</v>
      </c>
      <c r="F31" s="5" t="s">
        <v>95</v>
      </c>
      <c r="G31" s="5" t="s">
        <v>98</v>
      </c>
      <c r="H31" s="5" t="s">
        <v>36</v>
      </c>
      <c r="I31" s="5" t="s">
        <v>95</v>
      </c>
      <c r="J31" s="6">
        <v>44588</v>
      </c>
      <c r="K31" s="6">
        <v>44922</v>
      </c>
      <c r="L31" s="5" t="s">
        <v>43</v>
      </c>
      <c r="M31" s="5" t="s">
        <v>99</v>
      </c>
      <c r="N31" s="5">
        <v>46</v>
      </c>
      <c r="O31" s="5" t="s">
        <v>78</v>
      </c>
      <c r="P31" s="5"/>
      <c r="Q31" s="5"/>
      <c r="R31" s="5"/>
      <c r="S31" s="5"/>
      <c r="T31" s="5"/>
      <c r="U31" s="5"/>
      <c r="V31" s="5"/>
      <c r="W31" s="5" t="s">
        <v>85</v>
      </c>
      <c r="X31" s="5" t="s">
        <v>85</v>
      </c>
      <c r="Y31" s="5"/>
    </row>
    <row r="32" ht="40.5" spans="1:25">
      <c r="A32" s="5">
        <v>28</v>
      </c>
      <c r="B32" s="5" t="s">
        <v>31</v>
      </c>
      <c r="C32" s="5" t="s">
        <v>81</v>
      </c>
      <c r="D32" s="5" t="s">
        <v>39</v>
      </c>
      <c r="E32" s="5" t="s">
        <v>40</v>
      </c>
      <c r="F32" s="5" t="s">
        <v>48</v>
      </c>
      <c r="G32" s="5" t="s">
        <v>100</v>
      </c>
      <c r="H32" s="5" t="s">
        <v>36</v>
      </c>
      <c r="I32" s="5" t="s">
        <v>48</v>
      </c>
      <c r="J32" s="6">
        <v>44589</v>
      </c>
      <c r="K32" s="6">
        <v>44923</v>
      </c>
      <c r="L32" s="5" t="s">
        <v>43</v>
      </c>
      <c r="M32" s="5" t="s">
        <v>101</v>
      </c>
      <c r="N32" s="5">
        <v>46</v>
      </c>
      <c r="O32" s="5" t="s">
        <v>78</v>
      </c>
      <c r="P32" s="5"/>
      <c r="Q32" s="5"/>
      <c r="R32" s="5"/>
      <c r="S32" s="5"/>
      <c r="T32" s="5"/>
      <c r="U32" s="5"/>
      <c r="V32" s="5"/>
      <c r="W32" s="5" t="s">
        <v>85</v>
      </c>
      <c r="X32" s="5" t="s">
        <v>85</v>
      </c>
      <c r="Y32" s="5"/>
    </row>
    <row r="33" ht="40.5" spans="1:25">
      <c r="A33" s="5">
        <v>29</v>
      </c>
      <c r="B33" s="5" t="s">
        <v>31</v>
      </c>
      <c r="C33" s="5" t="s">
        <v>81</v>
      </c>
      <c r="D33" s="5" t="s">
        <v>39</v>
      </c>
      <c r="E33" s="5" t="s">
        <v>40</v>
      </c>
      <c r="F33" s="5" t="s">
        <v>48</v>
      </c>
      <c r="G33" s="5" t="s">
        <v>102</v>
      </c>
      <c r="H33" s="5" t="s">
        <v>36</v>
      </c>
      <c r="I33" s="5" t="s">
        <v>48</v>
      </c>
      <c r="J33" s="6">
        <v>44590</v>
      </c>
      <c r="K33" s="6">
        <v>44924</v>
      </c>
      <c r="L33" s="5" t="s">
        <v>43</v>
      </c>
      <c r="M33" s="5" t="s">
        <v>103</v>
      </c>
      <c r="N33" s="5">
        <v>50</v>
      </c>
      <c r="O33" s="5" t="s">
        <v>78</v>
      </c>
      <c r="P33" s="5"/>
      <c r="Q33" s="5"/>
      <c r="R33" s="5"/>
      <c r="S33" s="5"/>
      <c r="T33" s="5"/>
      <c r="U33" s="5"/>
      <c r="V33" s="5"/>
      <c r="W33" s="5" t="s">
        <v>85</v>
      </c>
      <c r="X33" s="5" t="s">
        <v>85</v>
      </c>
      <c r="Y33" s="5"/>
    </row>
    <row r="34" ht="67.5" spans="1:25">
      <c r="A34" s="5">
        <v>30</v>
      </c>
      <c r="B34" s="5" t="s">
        <v>31</v>
      </c>
      <c r="C34" s="5" t="s">
        <v>81</v>
      </c>
      <c r="D34" s="5" t="s">
        <v>39</v>
      </c>
      <c r="E34" s="5" t="s">
        <v>44</v>
      </c>
      <c r="F34" s="5" t="s">
        <v>45</v>
      </c>
      <c r="G34" s="5" t="s">
        <v>104</v>
      </c>
      <c r="H34" s="5" t="s">
        <v>36</v>
      </c>
      <c r="I34" s="5" t="s">
        <v>45</v>
      </c>
      <c r="J34" s="6">
        <v>44591</v>
      </c>
      <c r="K34" s="6">
        <v>44925</v>
      </c>
      <c r="L34" s="5" t="s">
        <v>43</v>
      </c>
      <c r="M34" s="5" t="s">
        <v>105</v>
      </c>
      <c r="N34" s="5">
        <v>50</v>
      </c>
      <c r="O34" s="5" t="s">
        <v>78</v>
      </c>
      <c r="P34" s="5"/>
      <c r="Q34" s="5"/>
      <c r="R34" s="5"/>
      <c r="S34" s="5"/>
      <c r="T34" s="5"/>
      <c r="U34" s="5"/>
      <c r="V34" s="5"/>
      <c r="W34" s="5" t="s">
        <v>85</v>
      </c>
      <c r="X34" s="5" t="s">
        <v>85</v>
      </c>
      <c r="Y34" s="5"/>
    </row>
    <row r="35" ht="40.5" spans="1:25">
      <c r="A35" s="5">
        <v>31</v>
      </c>
      <c r="B35" s="5" t="s">
        <v>31</v>
      </c>
      <c r="C35" s="5" t="s">
        <v>81</v>
      </c>
      <c r="D35" s="5" t="s">
        <v>39</v>
      </c>
      <c r="E35" s="5" t="s">
        <v>44</v>
      </c>
      <c r="F35" s="5" t="s">
        <v>45</v>
      </c>
      <c r="G35" s="5" t="s">
        <v>106</v>
      </c>
      <c r="H35" s="5" t="s">
        <v>36</v>
      </c>
      <c r="I35" s="5" t="s">
        <v>45</v>
      </c>
      <c r="J35" s="6">
        <v>44592</v>
      </c>
      <c r="K35" s="6">
        <v>44926</v>
      </c>
      <c r="L35" s="5" t="s">
        <v>43</v>
      </c>
      <c r="M35" s="5" t="s">
        <v>107</v>
      </c>
      <c r="N35" s="5">
        <v>50</v>
      </c>
      <c r="O35" s="5" t="s">
        <v>78</v>
      </c>
      <c r="P35" s="5"/>
      <c r="Q35" s="5"/>
      <c r="R35" s="5"/>
      <c r="S35" s="5"/>
      <c r="T35" s="5"/>
      <c r="U35" s="5"/>
      <c r="V35" s="5"/>
      <c r="W35" s="5" t="s">
        <v>85</v>
      </c>
      <c r="X35" s="5" t="s">
        <v>85</v>
      </c>
      <c r="Y35" s="5"/>
    </row>
    <row r="36" ht="67.5" spans="1:25">
      <c r="A36" s="5">
        <v>32</v>
      </c>
      <c r="B36" s="5" t="s">
        <v>31</v>
      </c>
      <c r="C36" s="5" t="s">
        <v>81</v>
      </c>
      <c r="D36" s="5" t="s">
        <v>39</v>
      </c>
      <c r="E36" s="5" t="s">
        <v>40</v>
      </c>
      <c r="F36" s="5" t="s">
        <v>82</v>
      </c>
      <c r="G36" s="5" t="s">
        <v>108</v>
      </c>
      <c r="H36" s="5" t="s">
        <v>36</v>
      </c>
      <c r="I36" s="5" t="s">
        <v>82</v>
      </c>
      <c r="J36" s="6">
        <v>44592</v>
      </c>
      <c r="K36" s="6">
        <v>44926</v>
      </c>
      <c r="L36" s="5" t="s">
        <v>43</v>
      </c>
      <c r="M36" s="5" t="s">
        <v>109</v>
      </c>
      <c r="N36" s="5">
        <v>67</v>
      </c>
      <c r="O36" s="5" t="s">
        <v>78</v>
      </c>
      <c r="P36" s="5"/>
      <c r="Q36" s="5"/>
      <c r="R36" s="5"/>
      <c r="S36" s="5"/>
      <c r="T36" s="5"/>
      <c r="U36" s="5"/>
      <c r="V36" s="5"/>
      <c r="W36" s="5" t="s">
        <v>85</v>
      </c>
      <c r="X36" s="5" t="s">
        <v>85</v>
      </c>
      <c r="Y36" s="5"/>
    </row>
    <row r="37" ht="54" spans="1:25">
      <c r="A37" s="5">
        <v>33</v>
      </c>
      <c r="B37" s="5" t="s">
        <v>31</v>
      </c>
      <c r="C37" s="5" t="s">
        <v>81</v>
      </c>
      <c r="D37" s="5" t="s">
        <v>39</v>
      </c>
      <c r="E37" s="5" t="s">
        <v>44</v>
      </c>
      <c r="F37" s="5" t="s">
        <v>45</v>
      </c>
      <c r="G37" s="5" t="s">
        <v>110</v>
      </c>
      <c r="H37" s="5" t="s">
        <v>36</v>
      </c>
      <c r="I37" s="5" t="s">
        <v>45</v>
      </c>
      <c r="J37" s="6">
        <v>44592</v>
      </c>
      <c r="K37" s="6">
        <v>44926</v>
      </c>
      <c r="L37" s="5" t="s">
        <v>68</v>
      </c>
      <c r="M37" s="5" t="s">
        <v>111</v>
      </c>
      <c r="N37" s="5">
        <v>150</v>
      </c>
      <c r="O37" s="5" t="s">
        <v>78</v>
      </c>
      <c r="P37" s="5"/>
      <c r="Q37" s="5"/>
      <c r="R37" s="5"/>
      <c r="S37" s="5"/>
      <c r="T37" s="5"/>
      <c r="U37" s="5"/>
      <c r="V37" s="5"/>
      <c r="W37" s="5" t="s">
        <v>85</v>
      </c>
      <c r="X37" s="5" t="s">
        <v>85</v>
      </c>
      <c r="Y37" s="5"/>
    </row>
    <row r="38" ht="81" spans="1:25">
      <c r="A38" s="5">
        <v>34</v>
      </c>
      <c r="B38" s="5" t="s">
        <v>112</v>
      </c>
      <c r="C38" s="5" t="s">
        <v>113</v>
      </c>
      <c r="D38" s="5" t="s">
        <v>114</v>
      </c>
      <c r="E38" s="5" t="s">
        <v>34</v>
      </c>
      <c r="F38" s="5" t="s">
        <v>34</v>
      </c>
      <c r="G38" s="5" t="s">
        <v>115</v>
      </c>
      <c r="H38" s="5" t="s">
        <v>36</v>
      </c>
      <c r="I38" s="5" t="s">
        <v>34</v>
      </c>
      <c r="J38" s="6">
        <v>44581</v>
      </c>
      <c r="K38" s="6">
        <v>44915</v>
      </c>
      <c r="L38" s="5" t="s">
        <v>37</v>
      </c>
      <c r="M38" s="5" t="str">
        <f>VLOOKUP(G38,[1]Sheet1!$J:$P,7,FALSE)</f>
        <v>92人次享受雨露计划补贴</v>
      </c>
      <c r="N38" s="5">
        <f>VLOOKUP(G38,[1]Sheet1!$J:$Q,8,FALSE)</f>
        <v>30</v>
      </c>
      <c r="O38" s="5">
        <f>VLOOKUP(G38,[1]Sheet1!$J:$R,9,FALSE)</f>
        <v>30</v>
      </c>
      <c r="P38" s="5"/>
      <c r="Q38" s="5"/>
      <c r="R38" s="5"/>
      <c r="S38" s="5">
        <f>VLOOKUP(G38,[1]Sheet1!$J:$V,13,FALSE)</f>
        <v>92</v>
      </c>
      <c r="T38" s="5"/>
      <c r="U38" s="5"/>
      <c r="V38" s="5"/>
      <c r="W38" s="5" t="str">
        <f>VLOOKUP(G38,[1]Sheet1!$J:$W,14,FALSE)</f>
        <v>建档立卡脱贫户子女受益人数92人</v>
      </c>
      <c r="X38" s="5" t="str">
        <f>VLOOKUP(G38,[1]Sheet1!$J:$X,15,FALSE)</f>
        <v>直接受益92人次以上脱贫人口，减轻其受教育负担</v>
      </c>
      <c r="Y38" s="5"/>
    </row>
    <row r="39" ht="54" spans="1:25">
      <c r="A39" s="5">
        <v>35</v>
      </c>
      <c r="B39" s="5" t="s">
        <v>112</v>
      </c>
      <c r="C39" s="5" t="s">
        <v>116</v>
      </c>
      <c r="D39" s="5" t="s">
        <v>116</v>
      </c>
      <c r="E39" s="5" t="s">
        <v>34</v>
      </c>
      <c r="F39" s="5" t="s">
        <v>34</v>
      </c>
      <c r="G39" s="5" t="s">
        <v>117</v>
      </c>
      <c r="H39" s="5" t="s">
        <v>36</v>
      </c>
      <c r="I39" s="5" t="s">
        <v>34</v>
      </c>
      <c r="J39" s="6">
        <v>44582</v>
      </c>
      <c r="K39" s="6">
        <v>44916</v>
      </c>
      <c r="L39" s="5" t="s">
        <v>37</v>
      </c>
      <c r="M39" s="5" t="s">
        <v>117</v>
      </c>
      <c r="N39" s="5">
        <v>3</v>
      </c>
      <c r="O39" s="5" t="s">
        <v>78</v>
      </c>
      <c r="P39" s="5">
        <v>3</v>
      </c>
      <c r="Q39" s="5"/>
      <c r="R39" s="5"/>
      <c r="S39" s="5"/>
      <c r="T39" s="5"/>
      <c r="U39" s="5"/>
      <c r="V39" s="5"/>
      <c r="W39" s="5" t="s">
        <v>118</v>
      </c>
      <c r="X39" s="5" t="s">
        <v>118</v>
      </c>
      <c r="Y39" s="5"/>
    </row>
    <row r="40" ht="67.5" spans="1:25">
      <c r="A40" s="5">
        <v>36</v>
      </c>
      <c r="B40" s="5" t="s">
        <v>112</v>
      </c>
      <c r="C40" s="5" t="s">
        <v>119</v>
      </c>
      <c r="D40" s="5" t="s">
        <v>119</v>
      </c>
      <c r="E40" s="5" t="s">
        <v>34</v>
      </c>
      <c r="F40" s="5" t="s">
        <v>34</v>
      </c>
      <c r="G40" s="5" t="s">
        <v>120</v>
      </c>
      <c r="H40" s="5" t="s">
        <v>36</v>
      </c>
      <c r="I40" s="5" t="s">
        <v>34</v>
      </c>
      <c r="J40" s="6">
        <v>44583</v>
      </c>
      <c r="K40" s="6">
        <v>44917</v>
      </c>
      <c r="L40" s="5" t="s">
        <v>37</v>
      </c>
      <c r="M40" s="5" t="s">
        <v>121</v>
      </c>
      <c r="N40" s="5">
        <v>5</v>
      </c>
      <c r="O40" s="5" t="s">
        <v>78</v>
      </c>
      <c r="P40" s="5">
        <v>5</v>
      </c>
      <c r="Q40" s="5"/>
      <c r="R40" s="5"/>
      <c r="S40" s="5"/>
      <c r="T40" s="5"/>
      <c r="U40" s="5"/>
      <c r="V40" s="5"/>
      <c r="W40" s="5" t="s">
        <v>122</v>
      </c>
      <c r="X40" s="5" t="s">
        <v>122</v>
      </c>
      <c r="Y40" s="5"/>
    </row>
    <row r="41" ht="40.5" spans="1:25">
      <c r="A41" s="5">
        <v>37</v>
      </c>
      <c r="B41" s="5" t="s">
        <v>112</v>
      </c>
      <c r="C41" s="5" t="s">
        <v>123</v>
      </c>
      <c r="D41" s="5" t="s">
        <v>123</v>
      </c>
      <c r="E41" s="5" t="s">
        <v>34</v>
      </c>
      <c r="F41" s="5" t="s">
        <v>34</v>
      </c>
      <c r="G41" s="5" t="s">
        <v>124</v>
      </c>
      <c r="H41" s="5" t="s">
        <v>36</v>
      </c>
      <c r="I41" s="5" t="s">
        <v>34</v>
      </c>
      <c r="J41" s="6">
        <v>44584</v>
      </c>
      <c r="K41" s="6">
        <v>44918</v>
      </c>
      <c r="L41" s="5" t="s">
        <v>37</v>
      </c>
      <c r="M41" s="5" t="s">
        <v>125</v>
      </c>
      <c r="N41" s="5">
        <v>30</v>
      </c>
      <c r="O41" s="5" t="s">
        <v>78</v>
      </c>
      <c r="P41" s="5">
        <v>30</v>
      </c>
      <c r="Q41" s="5"/>
      <c r="R41" s="5"/>
      <c r="S41" s="5"/>
      <c r="T41" s="5"/>
      <c r="U41" s="5"/>
      <c r="V41" s="5"/>
      <c r="W41" s="5" t="s">
        <v>126</v>
      </c>
      <c r="X41" s="5" t="s">
        <v>127</v>
      </c>
      <c r="Y41" s="5"/>
    </row>
    <row r="42" ht="67.5" spans="1:25">
      <c r="A42" s="5">
        <v>38</v>
      </c>
      <c r="B42" s="5" t="s">
        <v>112</v>
      </c>
      <c r="C42" s="5" t="s">
        <v>123</v>
      </c>
      <c r="D42" s="5" t="s">
        <v>123</v>
      </c>
      <c r="E42" s="5" t="s">
        <v>34</v>
      </c>
      <c r="F42" s="5" t="s">
        <v>34</v>
      </c>
      <c r="G42" s="5" t="s">
        <v>128</v>
      </c>
      <c r="H42" s="5" t="s">
        <v>36</v>
      </c>
      <c r="I42" s="5" t="s">
        <v>34</v>
      </c>
      <c r="J42" s="6">
        <v>44585</v>
      </c>
      <c r="K42" s="6">
        <v>44919</v>
      </c>
      <c r="L42" s="5" t="s">
        <v>37</v>
      </c>
      <c r="M42" s="5" t="s">
        <v>125</v>
      </c>
      <c r="N42" s="5">
        <v>30</v>
      </c>
      <c r="O42" s="5" t="s">
        <v>78</v>
      </c>
      <c r="P42" s="5">
        <v>30</v>
      </c>
      <c r="Q42" s="5"/>
      <c r="R42" s="5"/>
      <c r="S42" s="5"/>
      <c r="T42" s="5"/>
      <c r="U42" s="5"/>
      <c r="V42" s="5"/>
      <c r="W42" s="5" t="s">
        <v>122</v>
      </c>
      <c r="X42" s="5" t="s">
        <v>122</v>
      </c>
      <c r="Y42" s="5"/>
    </row>
    <row r="43" ht="94.5" spans="1:25">
      <c r="A43" s="5">
        <v>39</v>
      </c>
      <c r="B43" s="5" t="s">
        <v>129</v>
      </c>
      <c r="C43" s="5" t="s">
        <v>130</v>
      </c>
      <c r="D43" s="5" t="s">
        <v>130</v>
      </c>
      <c r="E43" s="5" t="s">
        <v>34</v>
      </c>
      <c r="F43" s="5" t="s">
        <v>34</v>
      </c>
      <c r="G43" s="5" t="s">
        <v>131</v>
      </c>
      <c r="H43" s="5" t="s">
        <v>36</v>
      </c>
      <c r="I43" s="5" t="s">
        <v>34</v>
      </c>
      <c r="J43" s="6">
        <v>44586</v>
      </c>
      <c r="K43" s="6">
        <v>44920</v>
      </c>
      <c r="L43" s="5" t="s">
        <v>37</v>
      </c>
      <c r="M43" s="5" t="str">
        <f>VLOOKUP(G43,[1]Sheet1!$J:$P,7,FALSE)</f>
        <v>西湖区脱贫人口公益性岗位</v>
      </c>
      <c r="N43" s="5">
        <f>VLOOKUP(G43,[1]Sheet1!$J:$Q,8,FALSE)</f>
        <v>60.6</v>
      </c>
      <c r="O43" s="5">
        <f>VLOOKUP(G43,[1]Sheet1!$J:$R,9,FALSE)</f>
        <v>23</v>
      </c>
      <c r="P43" s="5"/>
      <c r="Q43" s="5"/>
      <c r="R43" s="5"/>
      <c r="S43" s="5">
        <f>VLOOKUP(G43,[1]Sheet1!$J:$V,13,FALSE)</f>
        <v>110</v>
      </c>
      <c r="T43" s="5"/>
      <c r="U43" s="5"/>
      <c r="V43" s="5"/>
      <c r="W43" s="5" t="str">
        <f>VLOOKUP(G43,[1]Sheet1!$J:$W,14,FALSE)</f>
        <v>西湖区脱贫人口公益性岗位110人</v>
      </c>
      <c r="X43" s="5" t="str">
        <f>VLOOKUP(G43,[1]Sheet1!$J:$X,15,FALSE)</f>
        <v>通过公益性岗位，就近安置脱贫人口就业，提高脱贫人口收入</v>
      </c>
      <c r="Y43" s="5"/>
    </row>
    <row r="44" ht="54" spans="1:25">
      <c r="A44" s="5">
        <v>40</v>
      </c>
      <c r="B44" s="5" t="s">
        <v>129</v>
      </c>
      <c r="C44" s="5" t="s">
        <v>132</v>
      </c>
      <c r="D44" s="5" t="s">
        <v>133</v>
      </c>
      <c r="E44" s="5" t="s">
        <v>34</v>
      </c>
      <c r="F44" s="5" t="s">
        <v>34</v>
      </c>
      <c r="G44" s="5" t="s">
        <v>134</v>
      </c>
      <c r="H44" s="5" t="s">
        <v>36</v>
      </c>
      <c r="I44" s="5" t="s">
        <v>34</v>
      </c>
      <c r="J44" s="6">
        <v>44587</v>
      </c>
      <c r="K44" s="6">
        <v>44921</v>
      </c>
      <c r="L44" s="5" t="s">
        <v>135</v>
      </c>
      <c r="M44" s="5" t="str">
        <f>VLOOKUP(G44,[1]Sheet1!$J:$P,7,FALSE)</f>
        <v>脱贫人员外出务工补助</v>
      </c>
      <c r="N44" s="5">
        <f>VLOOKUP(G44,[1]Sheet1!$J:$Q,8,FALSE)</f>
        <v>30</v>
      </c>
      <c r="O44" s="5">
        <v>25</v>
      </c>
      <c r="P44" s="5">
        <v>3</v>
      </c>
      <c r="Q44" s="5"/>
      <c r="R44" s="5"/>
      <c r="S44" s="5">
        <f>VLOOKUP(G44,[1]Sheet1!$J:$V,13,FALSE)</f>
        <v>0</v>
      </c>
      <c r="T44" s="5"/>
      <c r="U44" s="5"/>
      <c r="V44" s="5"/>
      <c r="W44" s="5" t="str">
        <f>VLOOKUP(G44,[1]Sheet1!$J:$W,14,FALSE)</f>
        <v>对符合条件的脱贫人员实施就行补助</v>
      </c>
      <c r="X44" s="5" t="str">
        <f>VLOOKUP(G44,[1]Sheet1!$J:$X,15,FALSE)</f>
        <v>减轻符合条件的脱贫人员就业负担</v>
      </c>
      <c r="Y44" s="5"/>
    </row>
    <row r="45" ht="54" spans="1:25">
      <c r="A45" s="5">
        <v>41</v>
      </c>
      <c r="B45" s="5" t="s">
        <v>129</v>
      </c>
      <c r="C45" s="5" t="s">
        <v>129</v>
      </c>
      <c r="D45" s="5" t="s">
        <v>136</v>
      </c>
      <c r="E45" s="5" t="s">
        <v>34</v>
      </c>
      <c r="F45" s="5" t="s">
        <v>34</v>
      </c>
      <c r="G45" s="5" t="s">
        <v>137</v>
      </c>
      <c r="H45" s="5" t="s">
        <v>36</v>
      </c>
      <c r="I45" s="5" t="s">
        <v>34</v>
      </c>
      <c r="J45" s="6">
        <v>44588</v>
      </c>
      <c r="K45" s="6">
        <v>44922</v>
      </c>
      <c r="L45" s="5" t="s">
        <v>37</v>
      </c>
      <c r="M45" s="5" t="s">
        <v>137</v>
      </c>
      <c r="N45" s="5">
        <v>2</v>
      </c>
      <c r="O45" s="5" t="s">
        <v>78</v>
      </c>
      <c r="P45" s="5">
        <v>2</v>
      </c>
      <c r="Q45" s="5"/>
      <c r="R45" s="5"/>
      <c r="S45" s="5"/>
      <c r="T45" s="5"/>
      <c r="U45" s="5"/>
      <c r="V45" s="5"/>
      <c r="W45" s="5" t="s">
        <v>138</v>
      </c>
      <c r="X45" s="5" t="s">
        <v>139</v>
      </c>
      <c r="Y45" s="5"/>
    </row>
    <row r="46" ht="54" spans="1:25">
      <c r="A46" s="5">
        <v>42</v>
      </c>
      <c r="B46" s="5" t="s">
        <v>129</v>
      </c>
      <c r="C46" s="5" t="s">
        <v>129</v>
      </c>
      <c r="D46" s="5" t="s">
        <v>140</v>
      </c>
      <c r="E46" s="5" t="s">
        <v>34</v>
      </c>
      <c r="F46" s="5" t="s">
        <v>34</v>
      </c>
      <c r="G46" s="5" t="s">
        <v>141</v>
      </c>
      <c r="H46" s="5" t="s">
        <v>36</v>
      </c>
      <c r="I46" s="5" t="s">
        <v>34</v>
      </c>
      <c r="J46" s="6">
        <v>44589</v>
      </c>
      <c r="K46" s="6">
        <v>44923</v>
      </c>
      <c r="L46" s="5" t="s">
        <v>37</v>
      </c>
      <c r="M46" s="5" t="s">
        <v>141</v>
      </c>
      <c r="N46" s="5">
        <v>5.5</v>
      </c>
      <c r="O46" s="5" t="s">
        <v>78</v>
      </c>
      <c r="P46" s="5">
        <v>5.5</v>
      </c>
      <c r="Q46" s="5"/>
      <c r="R46" s="5"/>
      <c r="S46" s="5"/>
      <c r="T46" s="5"/>
      <c r="U46" s="5"/>
      <c r="V46" s="5"/>
      <c r="W46" s="5" t="s">
        <v>142</v>
      </c>
      <c r="X46" s="5" t="s">
        <v>143</v>
      </c>
      <c r="Y46" s="5"/>
    </row>
    <row r="47" ht="54" spans="1:25">
      <c r="A47" s="5">
        <v>43</v>
      </c>
      <c r="B47" s="5" t="s">
        <v>144</v>
      </c>
      <c r="C47" s="5" t="s">
        <v>145</v>
      </c>
      <c r="D47" s="5" t="s">
        <v>146</v>
      </c>
      <c r="E47" s="5" t="s">
        <v>44</v>
      </c>
      <c r="F47" s="5" t="s">
        <v>147</v>
      </c>
      <c r="G47" s="5" t="s">
        <v>148</v>
      </c>
      <c r="H47" s="5" t="s">
        <v>36</v>
      </c>
      <c r="I47" s="5" t="s">
        <v>147</v>
      </c>
      <c r="J47" s="6">
        <v>44590</v>
      </c>
      <c r="K47" s="6">
        <v>44924</v>
      </c>
      <c r="L47" s="5" t="s">
        <v>43</v>
      </c>
      <c r="M47" s="5" t="str">
        <f>VLOOKUP(G47,[1]Sheet1!$J:$P,7,FALSE)</f>
        <v>清水艺术54cm围墙：248米</v>
      </c>
      <c r="N47" s="5">
        <f>VLOOKUP(G47,[1]Sheet1!$J:$Q,8,FALSE)</f>
        <v>4</v>
      </c>
      <c r="O47" s="5">
        <f>VLOOKUP(G47,[1]Sheet1!$J:$R,9,FALSE)</f>
        <v>4</v>
      </c>
      <c r="P47" s="5"/>
      <c r="Q47" s="5"/>
      <c r="R47" s="5"/>
      <c r="S47" s="5">
        <f>VLOOKUP(G47,[1]Sheet1!$J:$V,13,FALSE)</f>
        <v>20</v>
      </c>
      <c r="T47" s="5"/>
      <c r="U47" s="5"/>
      <c r="V47" s="5"/>
      <c r="W47" s="5" t="str">
        <f>VLOOKUP(G47,[1]Sheet1!$J:$W,14,FALSE)</f>
        <v>完善村基础设施，20名以上村民受益</v>
      </c>
      <c r="X47" s="5" t="str">
        <f>VLOOKUP(G47,[1]Sheet1!$J:$X,15,FALSE)</f>
        <v>通过完善基础设施使村民受益</v>
      </c>
      <c r="Y47" s="5"/>
    </row>
    <row r="48" ht="67.5" spans="1:25">
      <c r="A48" s="5">
        <v>44</v>
      </c>
      <c r="B48" s="5" t="s">
        <v>144</v>
      </c>
      <c r="C48" s="5" t="s">
        <v>145</v>
      </c>
      <c r="D48" s="5" t="s">
        <v>146</v>
      </c>
      <c r="E48" s="5" t="s">
        <v>40</v>
      </c>
      <c r="F48" s="5" t="s">
        <v>59</v>
      </c>
      <c r="G48" s="5" t="s">
        <v>149</v>
      </c>
      <c r="H48" s="5" t="s">
        <v>36</v>
      </c>
      <c r="I48" s="5" t="s">
        <v>59</v>
      </c>
      <c r="J48" s="6">
        <v>44591</v>
      </c>
      <c r="K48" s="6">
        <v>44925</v>
      </c>
      <c r="L48" s="5" t="s">
        <v>150</v>
      </c>
      <c r="M48" s="5" t="str">
        <f>VLOOKUP(G48,[1]Sheet1!$J:$P,7,FALSE)</f>
        <v>沟渠硬化100米</v>
      </c>
      <c r="N48" s="5">
        <f>VLOOKUP(G48,[1]Sheet1!$J:$Q,8,FALSE)</f>
        <v>5</v>
      </c>
      <c r="O48" s="5">
        <f>VLOOKUP(G48,[1]Sheet1!$J:$R,9,FALSE)</f>
        <v>5</v>
      </c>
      <c r="P48" s="5"/>
      <c r="Q48" s="5"/>
      <c r="R48" s="5"/>
      <c r="S48" s="5">
        <f>VLOOKUP(G48,[1]Sheet1!$J:$V,13,FALSE)</f>
        <v>180</v>
      </c>
      <c r="T48" s="5"/>
      <c r="U48" s="5"/>
      <c r="V48" s="5"/>
      <c r="W48" s="5" t="str">
        <f>VLOOKUP(G48,[1]Sheet1!$J:$W,14,FALSE)</f>
        <v>完善基础设施，180人受益</v>
      </c>
      <c r="X48" s="5" t="str">
        <f>VLOOKUP(G48,[1]Sheet1!$J:$X,15,FALSE)</f>
        <v>完善生产设施建设，提高产能带动群众增收</v>
      </c>
      <c r="Y48" s="5"/>
    </row>
    <row r="49" ht="67.5" spans="1:25">
      <c r="A49" s="5">
        <v>45</v>
      </c>
      <c r="B49" s="5" t="s">
        <v>144</v>
      </c>
      <c r="C49" s="5" t="s">
        <v>145</v>
      </c>
      <c r="D49" s="5" t="s">
        <v>146</v>
      </c>
      <c r="E49" s="5" t="s">
        <v>44</v>
      </c>
      <c r="F49" s="5" t="s">
        <v>63</v>
      </c>
      <c r="G49" s="5" t="s">
        <v>151</v>
      </c>
      <c r="H49" s="5" t="s">
        <v>36</v>
      </c>
      <c r="I49" s="5" t="s">
        <v>63</v>
      </c>
      <c r="J49" s="6">
        <v>44592</v>
      </c>
      <c r="K49" s="6">
        <v>44926</v>
      </c>
      <c r="L49" s="5" t="s">
        <v>150</v>
      </c>
      <c r="M49" s="5" t="str">
        <f>VLOOKUP(G49,[1]Sheet1!$J:$P,7,FALSE)</f>
        <v>安装路灯及排水沟建设</v>
      </c>
      <c r="N49" s="5">
        <f>VLOOKUP(G49,[1]Sheet1!$J:$Q,8,FALSE)</f>
        <v>5</v>
      </c>
      <c r="O49" s="5">
        <f>VLOOKUP(G49,[1]Sheet1!$J:$R,9,FALSE)</f>
        <v>5</v>
      </c>
      <c r="P49" s="5"/>
      <c r="Q49" s="5"/>
      <c r="R49" s="5"/>
      <c r="S49" s="5">
        <f>VLOOKUP(G49,[1]Sheet1!$J:$V,13,FALSE)</f>
        <v>200</v>
      </c>
      <c r="T49" s="5"/>
      <c r="U49" s="5"/>
      <c r="V49" s="5"/>
      <c r="W49" s="5" t="str">
        <f>VLOOKUP(G49,[1]Sheet1!$J:$W,14,FALSE)</f>
        <v>完善基础设施建设，200人受益</v>
      </c>
      <c r="X49" s="5" t="str">
        <f>VLOOKUP(G49,[1]Sheet1!$J:$X,15,FALSE)</f>
        <v>完善基础设施建设，提高群众幸福感</v>
      </c>
      <c r="Y49" s="5"/>
    </row>
    <row r="50" ht="94.5" spans="1:25">
      <c r="A50" s="5">
        <v>46</v>
      </c>
      <c r="B50" s="5" t="s">
        <v>144</v>
      </c>
      <c r="C50" s="5" t="s">
        <v>145</v>
      </c>
      <c r="D50" s="5" t="s">
        <v>146</v>
      </c>
      <c r="E50" s="5" t="s">
        <v>40</v>
      </c>
      <c r="F50" s="5" t="s">
        <v>82</v>
      </c>
      <c r="G50" s="5" t="s">
        <v>152</v>
      </c>
      <c r="H50" s="5" t="s">
        <v>36</v>
      </c>
      <c r="I50" s="5" t="s">
        <v>82</v>
      </c>
      <c r="J50" s="6">
        <v>44592</v>
      </c>
      <c r="K50" s="6">
        <v>44926</v>
      </c>
      <c r="L50" s="5" t="s">
        <v>37</v>
      </c>
      <c r="M50" s="5" t="str">
        <f>VLOOKUP(G50,[1]Sheet1!$J:$P,7,FALSE)</f>
        <v>沟渠清淤1000米</v>
      </c>
      <c r="N50" s="5">
        <f>VLOOKUP(G50,[1]Sheet1!$J:$Q,8,FALSE)</f>
        <v>5</v>
      </c>
      <c r="O50" s="5">
        <f>VLOOKUP(G50,[1]Sheet1!$J:$R,9,FALSE)</f>
        <v>5</v>
      </c>
      <c r="P50" s="5"/>
      <c r="Q50" s="5"/>
      <c r="R50" s="5"/>
      <c r="S50" s="5">
        <f>VLOOKUP(G50,[1]Sheet1!$J:$V,13,FALSE)</f>
        <v>50</v>
      </c>
      <c r="T50" s="5"/>
      <c r="U50" s="5"/>
      <c r="V50" s="5"/>
      <c r="W50" s="5" t="str">
        <f>VLOOKUP(G50,[1]Sheet1!$J:$W,14,FALSE)</f>
        <v>完善基础设施，50人受益</v>
      </c>
      <c r="X50" s="5" t="str">
        <f>VLOOKUP(G50,[1]Sheet1!$J:$X,15,FALSE)</f>
        <v>完善村级基础设施，改善农户居住环境，降低生产成本</v>
      </c>
      <c r="Y50" s="5"/>
    </row>
    <row r="51" ht="54" spans="1:25">
      <c r="A51" s="5">
        <v>47</v>
      </c>
      <c r="B51" s="5" t="s">
        <v>144</v>
      </c>
      <c r="C51" s="5" t="s">
        <v>145</v>
      </c>
      <c r="D51" s="5" t="s">
        <v>146</v>
      </c>
      <c r="E51" s="5" t="s">
        <v>44</v>
      </c>
      <c r="F51" s="5" t="s">
        <v>153</v>
      </c>
      <c r="G51" s="5" t="s">
        <v>154</v>
      </c>
      <c r="H51" s="5" t="s">
        <v>36</v>
      </c>
      <c r="I51" s="5" t="s">
        <v>153</v>
      </c>
      <c r="J51" s="6">
        <v>44581</v>
      </c>
      <c r="K51" s="6">
        <v>44915</v>
      </c>
      <c r="L51" s="5" t="s">
        <v>43</v>
      </c>
      <c r="M51" s="5" t="str">
        <f>VLOOKUP(G51,[1]Sheet1!$J:$P,7,FALSE)</f>
        <v>机耕道建设600米</v>
      </c>
      <c r="N51" s="5">
        <f>VLOOKUP(G51,[1]Sheet1!$J:$Q,8,FALSE)</f>
        <v>5</v>
      </c>
      <c r="O51" s="5">
        <f>VLOOKUP(G51,[1]Sheet1!$J:$R,9,FALSE)</f>
        <v>5</v>
      </c>
      <c r="P51" s="5"/>
      <c r="Q51" s="5"/>
      <c r="R51" s="5"/>
      <c r="S51" s="5">
        <f>VLOOKUP(G51,[1]Sheet1!$J:$V,13,FALSE)</f>
        <v>20</v>
      </c>
      <c r="T51" s="5"/>
      <c r="U51" s="5"/>
      <c r="V51" s="5"/>
      <c r="W51" s="5" t="str">
        <f>VLOOKUP(G51,[1]Sheet1!$J:$W,14,FALSE)</f>
        <v>完善村基础设施，20名以上村民受益</v>
      </c>
      <c r="X51" s="5" t="str">
        <f>VLOOKUP(G51,[1]Sheet1!$J:$X,15,FALSE)</f>
        <v>通过完善基础设施使村民受益</v>
      </c>
      <c r="Y51" s="5"/>
    </row>
    <row r="52" ht="54" spans="1:25">
      <c r="A52" s="5">
        <v>48</v>
      </c>
      <c r="B52" s="5" t="s">
        <v>144</v>
      </c>
      <c r="C52" s="5" t="s">
        <v>145</v>
      </c>
      <c r="D52" s="5" t="s">
        <v>146</v>
      </c>
      <c r="E52" s="5" t="s">
        <v>44</v>
      </c>
      <c r="F52" s="5" t="s">
        <v>155</v>
      </c>
      <c r="G52" s="5" t="s">
        <v>156</v>
      </c>
      <c r="H52" s="5" t="s">
        <v>36</v>
      </c>
      <c r="I52" s="5" t="s">
        <v>155</v>
      </c>
      <c r="J52" s="6">
        <v>44582</v>
      </c>
      <c r="K52" s="6">
        <v>44916</v>
      </c>
      <c r="L52" s="5" t="s">
        <v>43</v>
      </c>
      <c r="M52" s="5" t="str">
        <f>VLOOKUP(G52,[1]Sheet1!$J:$P,7,FALSE)</f>
        <v>机耕道建设600米</v>
      </c>
      <c r="N52" s="5">
        <f>VLOOKUP(G52,[1]Sheet1!$J:$Q,8,FALSE)</f>
        <v>5</v>
      </c>
      <c r="O52" s="5">
        <f>VLOOKUP(G52,[1]Sheet1!$J:$R,9,FALSE)</f>
        <v>5</v>
      </c>
      <c r="P52" s="5"/>
      <c r="Q52" s="5"/>
      <c r="R52" s="5"/>
      <c r="S52" s="5">
        <f>VLOOKUP(G52,[1]Sheet1!$J:$V,13,FALSE)</f>
        <v>20</v>
      </c>
      <c r="T52" s="5"/>
      <c r="U52" s="5"/>
      <c r="V52" s="5"/>
      <c r="W52" s="5" t="str">
        <f>VLOOKUP(G52,[1]Sheet1!$J:$W,14,FALSE)</f>
        <v>完善村基础设施，20名以上村民受益</v>
      </c>
      <c r="X52" s="5" t="str">
        <f>VLOOKUP(G52,[1]Sheet1!$J:$X,15,FALSE)</f>
        <v>通过完善基础设施使村民受益</v>
      </c>
      <c r="Y52" s="5"/>
    </row>
    <row r="53" ht="54" spans="1:25">
      <c r="A53" s="5">
        <v>49</v>
      </c>
      <c r="B53" s="5" t="s">
        <v>144</v>
      </c>
      <c r="C53" s="5" t="s">
        <v>145</v>
      </c>
      <c r="D53" s="5" t="s">
        <v>146</v>
      </c>
      <c r="E53" s="5" t="s">
        <v>44</v>
      </c>
      <c r="F53" s="5" t="s">
        <v>157</v>
      </c>
      <c r="G53" s="5" t="s">
        <v>158</v>
      </c>
      <c r="H53" s="5" t="s">
        <v>36</v>
      </c>
      <c r="I53" s="5" t="s">
        <v>157</v>
      </c>
      <c r="J53" s="6">
        <v>44583</v>
      </c>
      <c r="K53" s="6">
        <v>44917</v>
      </c>
      <c r="L53" s="5" t="s">
        <v>43</v>
      </c>
      <c r="M53" s="5" t="str">
        <f>VLOOKUP(G53,[1]Sheet1!$J:$P,7,FALSE)</f>
        <v>机耕道1100米</v>
      </c>
      <c r="N53" s="5">
        <f>VLOOKUP(G53,[1]Sheet1!$J:$Q,8,FALSE)</f>
        <v>10</v>
      </c>
      <c r="O53" s="5">
        <f>VLOOKUP(G53,[1]Sheet1!$J:$R,9,FALSE)</f>
        <v>10</v>
      </c>
      <c r="P53" s="5"/>
      <c r="Q53" s="5"/>
      <c r="R53" s="5"/>
      <c r="S53" s="5">
        <f>VLOOKUP(G53,[1]Sheet1!$J:$V,13,FALSE)</f>
        <v>20</v>
      </c>
      <c r="T53" s="5"/>
      <c r="U53" s="5"/>
      <c r="V53" s="5"/>
      <c r="W53" s="5" t="str">
        <f>VLOOKUP(G53,[1]Sheet1!$J:$W,14,FALSE)</f>
        <v>完善村基础设施，20名以上村民受益</v>
      </c>
      <c r="X53" s="5" t="str">
        <f>VLOOKUP(G53,[1]Sheet1!$J:$X,15,FALSE)</f>
        <v>通过完善基础设施使村民受益</v>
      </c>
      <c r="Y53" s="5"/>
    </row>
    <row r="54" ht="54" spans="1:25">
      <c r="A54" s="5">
        <v>50</v>
      </c>
      <c r="B54" s="5" t="s">
        <v>144</v>
      </c>
      <c r="C54" s="5" t="s">
        <v>145</v>
      </c>
      <c r="D54" s="5" t="s">
        <v>146</v>
      </c>
      <c r="E54" s="5" t="s">
        <v>40</v>
      </c>
      <c r="F54" s="5" t="s">
        <v>82</v>
      </c>
      <c r="G54" s="5" t="s">
        <v>159</v>
      </c>
      <c r="H54" s="5" t="s">
        <v>36</v>
      </c>
      <c r="I54" s="5" t="s">
        <v>82</v>
      </c>
      <c r="J54" s="6">
        <v>44584</v>
      </c>
      <c r="K54" s="6">
        <v>44918</v>
      </c>
      <c r="L54" s="5" t="s">
        <v>43</v>
      </c>
      <c r="M54" s="5" t="str">
        <f>VLOOKUP(G54,[1]Sheet1!$J:$P,7,FALSE)</f>
        <v>排污沟建设300米</v>
      </c>
      <c r="N54" s="5">
        <f>VLOOKUP(G54,[1]Sheet1!$J:$Q,8,FALSE)</f>
        <v>10</v>
      </c>
      <c r="O54" s="5">
        <f>VLOOKUP(G54,[1]Sheet1!$J:$R,9,FALSE)</f>
        <v>10</v>
      </c>
      <c r="P54" s="5"/>
      <c r="Q54" s="5"/>
      <c r="R54" s="5"/>
      <c r="S54" s="5">
        <f>VLOOKUP(G54,[1]Sheet1!$J:$V,13,FALSE)</f>
        <v>20</v>
      </c>
      <c r="T54" s="5"/>
      <c r="U54" s="5"/>
      <c r="V54" s="5"/>
      <c r="W54" s="5" t="str">
        <f>VLOOKUP(G54,[1]Sheet1!$J:$W,14,FALSE)</f>
        <v>完善村基础设施，20名以上村民受益</v>
      </c>
      <c r="X54" s="5" t="str">
        <f>VLOOKUP(G54,[1]Sheet1!$J:$X,15,FALSE)</f>
        <v>通过完善基础设施使村民受益</v>
      </c>
      <c r="Y54" s="5"/>
    </row>
    <row r="55" s="1" customFormat="1" ht="54" spans="1:25">
      <c r="A55" s="5">
        <v>51</v>
      </c>
      <c r="B55" s="5" t="s">
        <v>144</v>
      </c>
      <c r="C55" s="5" t="s">
        <v>145</v>
      </c>
      <c r="D55" s="5" t="s">
        <v>146</v>
      </c>
      <c r="E55" s="5" t="s">
        <v>44</v>
      </c>
      <c r="F55" s="5" t="s">
        <v>160</v>
      </c>
      <c r="G55" s="5" t="s">
        <v>161</v>
      </c>
      <c r="H55" s="5" t="s">
        <v>36</v>
      </c>
      <c r="I55" s="5" t="s">
        <v>160</v>
      </c>
      <c r="J55" s="6">
        <v>44585</v>
      </c>
      <c r="K55" s="6">
        <v>44919</v>
      </c>
      <c r="L55" s="5" t="s">
        <v>43</v>
      </c>
      <c r="M55" s="5" t="str">
        <f>VLOOKUP(G55,[1]Sheet1!$J:$P,7,FALSE)</f>
        <v>机耕道建设1200米</v>
      </c>
      <c r="N55" s="5">
        <f>VLOOKUP(G55,[1]Sheet1!$J:$Q,8,FALSE)</f>
        <v>10</v>
      </c>
      <c r="O55" s="5">
        <v>10</v>
      </c>
      <c r="P55" s="5"/>
      <c r="Q55" s="5"/>
      <c r="R55" s="5"/>
      <c r="S55" s="5">
        <f>VLOOKUP(G55,[1]Sheet1!$J:$V,13,FALSE)</f>
        <v>20</v>
      </c>
      <c r="T55" s="5"/>
      <c r="U55" s="5"/>
      <c r="V55" s="5"/>
      <c r="W55" s="5" t="str">
        <f>VLOOKUP(G55,[1]Sheet1!$J:$W,14,FALSE)</f>
        <v>完善基础设施，20人受益</v>
      </c>
      <c r="X55" s="5" t="str">
        <f>VLOOKUP(G55,[1]Sheet1!$J:$X,15,FALSE)</f>
        <v>通过完善基础设施使村民受益</v>
      </c>
      <c r="Y55" s="5"/>
    </row>
    <row r="56" ht="67.5" spans="1:25">
      <c r="A56" s="5">
        <v>52</v>
      </c>
      <c r="B56" s="5" t="s">
        <v>144</v>
      </c>
      <c r="C56" s="5" t="s">
        <v>145</v>
      </c>
      <c r="D56" s="5" t="s">
        <v>146</v>
      </c>
      <c r="E56" s="5" t="s">
        <v>40</v>
      </c>
      <c r="F56" s="5" t="s">
        <v>41</v>
      </c>
      <c r="G56" s="5" t="s">
        <v>162</v>
      </c>
      <c r="H56" s="5" t="s">
        <v>36</v>
      </c>
      <c r="I56" s="5" t="s">
        <v>41</v>
      </c>
      <c r="J56" s="6">
        <v>44586</v>
      </c>
      <c r="K56" s="6">
        <v>44920</v>
      </c>
      <c r="L56" s="5" t="s">
        <v>150</v>
      </c>
      <c r="M56" s="5" t="str">
        <f>VLOOKUP(G56,[1]Sheet1!$J:$P,7,FALSE)</f>
        <v>沟渠硬化和盖板190米，拓宽道路2米</v>
      </c>
      <c r="N56" s="5">
        <f>VLOOKUP(G56,[1]Sheet1!$J:$Q,8,FALSE)</f>
        <v>12</v>
      </c>
      <c r="O56" s="5">
        <f>VLOOKUP(G56,[1]Sheet1!$J:$R,9,FALSE)</f>
        <v>12</v>
      </c>
      <c r="P56" s="5"/>
      <c r="Q56" s="5"/>
      <c r="R56" s="5"/>
      <c r="S56" s="5">
        <f>VLOOKUP(G56,[1]Sheet1!$J:$V,13,FALSE)</f>
        <v>220</v>
      </c>
      <c r="T56" s="5"/>
      <c r="U56" s="5"/>
      <c r="V56" s="5"/>
      <c r="W56" s="5" t="str">
        <f>VLOOKUP(G56,[1]Sheet1!$J:$W,14,FALSE)</f>
        <v>完善基础设施，220人受益</v>
      </c>
      <c r="X56" s="5" t="str">
        <f>VLOOKUP(G56,[1]Sheet1!$J:$X,15,FALSE)</f>
        <v>完善居民生活设施建设，提高群众幸福感</v>
      </c>
      <c r="Y56" s="5"/>
    </row>
    <row r="57" ht="81" spans="1:25">
      <c r="A57" s="5">
        <v>53</v>
      </c>
      <c r="B57" s="5" t="s">
        <v>144</v>
      </c>
      <c r="C57" s="5" t="s">
        <v>145</v>
      </c>
      <c r="D57" s="5" t="s">
        <v>146</v>
      </c>
      <c r="E57" s="5" t="s">
        <v>44</v>
      </c>
      <c r="F57" s="5" t="s">
        <v>153</v>
      </c>
      <c r="G57" s="5" t="s">
        <v>163</v>
      </c>
      <c r="H57" s="5" t="s">
        <v>36</v>
      </c>
      <c r="I57" s="5" t="s">
        <v>153</v>
      </c>
      <c r="J57" s="6">
        <v>44587</v>
      </c>
      <c r="K57" s="6">
        <v>44921</v>
      </c>
      <c r="L57" s="5" t="s">
        <v>150</v>
      </c>
      <c r="M57" s="5" t="str">
        <f>VLOOKUP(G57,[1]Sheet1!$J:$P,7,FALSE)</f>
        <v>生产区域沟渠硬化300米长，其中200米，宽度50cm,高度70cm;100米宽度40cm,高度50米</v>
      </c>
      <c r="N57" s="5">
        <f>VLOOKUP(G57,[1]Sheet1!$J:$Q,8,FALSE)</f>
        <v>12</v>
      </c>
      <c r="O57" s="5">
        <f>VLOOKUP(G57,[1]Sheet1!$J:$R,9,FALSE)</f>
        <v>12</v>
      </c>
      <c r="P57" s="5"/>
      <c r="Q57" s="5"/>
      <c r="R57" s="5"/>
      <c r="S57" s="5">
        <f>VLOOKUP(G57,[1]Sheet1!$J:$V,13,FALSE)</f>
        <v>50</v>
      </c>
      <c r="T57" s="5"/>
      <c r="U57" s="5"/>
      <c r="V57" s="5"/>
      <c r="W57" s="5" t="str">
        <f>VLOOKUP(G57,[1]Sheet1!$J:$W,14,FALSE)</f>
        <v>完善基础设施，50人受益</v>
      </c>
      <c r="X57" s="5" t="str">
        <f>VLOOKUP(G57,[1]Sheet1!$J:$X,15,FALSE)</f>
        <v>完善产业基地设施建设，提高产能为群众带来便利</v>
      </c>
      <c r="Y57" s="5"/>
    </row>
    <row r="58" ht="54" spans="1:25">
      <c r="A58" s="5">
        <v>54</v>
      </c>
      <c r="B58" s="5" t="s">
        <v>144</v>
      </c>
      <c r="C58" s="5" t="s">
        <v>145</v>
      </c>
      <c r="D58" s="5" t="s">
        <v>146</v>
      </c>
      <c r="E58" s="5" t="s">
        <v>40</v>
      </c>
      <c r="F58" s="5" t="s">
        <v>82</v>
      </c>
      <c r="G58" s="5" t="s">
        <v>164</v>
      </c>
      <c r="H58" s="5" t="s">
        <v>36</v>
      </c>
      <c r="I58" s="5" t="s">
        <v>82</v>
      </c>
      <c r="J58" s="6">
        <v>44588</v>
      </c>
      <c r="K58" s="6">
        <v>44922</v>
      </c>
      <c r="L58" s="5" t="s">
        <v>43</v>
      </c>
      <c r="M58" s="5" t="str">
        <f>VLOOKUP(G58,[1]Sheet1!$J:$P,7,FALSE)</f>
        <v>一组500*600沟渠建设460米</v>
      </c>
      <c r="N58" s="5">
        <f>VLOOKUP(G58,[1]Sheet1!$J:$Q,8,FALSE)</f>
        <v>15</v>
      </c>
      <c r="O58" s="5">
        <f>VLOOKUP(G58,[1]Sheet1!$J:$R,9,FALSE)</f>
        <v>15</v>
      </c>
      <c r="P58" s="5"/>
      <c r="Q58" s="5"/>
      <c r="R58" s="5"/>
      <c r="S58" s="5">
        <f>VLOOKUP(G58,[1]Sheet1!$J:$V,13,FALSE)</f>
        <v>30</v>
      </c>
      <c r="T58" s="5"/>
      <c r="U58" s="5"/>
      <c r="V58" s="5"/>
      <c r="W58" s="5" t="str">
        <f>VLOOKUP(G58,[1]Sheet1!$J:$W,14,FALSE)</f>
        <v>完善村基础设施，30名以上村民受益</v>
      </c>
      <c r="X58" s="5" t="str">
        <f>VLOOKUP(G58,[1]Sheet1!$J:$X,15,FALSE)</f>
        <v>通过完善基础设施使村民受益</v>
      </c>
      <c r="Y58" s="5"/>
    </row>
    <row r="59" ht="54" spans="1:25">
      <c r="A59" s="5">
        <v>55</v>
      </c>
      <c r="B59" s="5" t="s">
        <v>144</v>
      </c>
      <c r="C59" s="5" t="s">
        <v>145</v>
      </c>
      <c r="D59" s="5" t="s">
        <v>146</v>
      </c>
      <c r="E59" s="5" t="s">
        <v>40</v>
      </c>
      <c r="F59" s="5" t="s">
        <v>165</v>
      </c>
      <c r="G59" s="5" t="s">
        <v>166</v>
      </c>
      <c r="H59" s="5" t="s">
        <v>36</v>
      </c>
      <c r="I59" s="5" t="s">
        <v>165</v>
      </c>
      <c r="J59" s="6">
        <v>44589</v>
      </c>
      <c r="K59" s="6">
        <v>44923</v>
      </c>
      <c r="L59" s="5" t="s">
        <v>43</v>
      </c>
      <c r="M59" s="5" t="str">
        <f>VLOOKUP(G59,[1]Sheet1!$J:$P,7,FALSE)</f>
        <v>挡土墙63米，排水沟32米，φ600涵管埋设32米，挖土沟1800米</v>
      </c>
      <c r="N59" s="5">
        <f>VLOOKUP(G59,[1]Sheet1!$J:$Q,8,FALSE)</f>
        <v>17</v>
      </c>
      <c r="O59" s="5">
        <f>VLOOKUP(G59,[1]Sheet1!$J:$R,9,FALSE)</f>
        <v>17</v>
      </c>
      <c r="P59" s="5"/>
      <c r="Q59" s="5"/>
      <c r="R59" s="5"/>
      <c r="S59" s="5">
        <f>VLOOKUP(G59,[1]Sheet1!$J:$V,13,FALSE)</f>
        <v>35</v>
      </c>
      <c r="T59" s="5"/>
      <c r="U59" s="5"/>
      <c r="V59" s="5"/>
      <c r="W59" s="5" t="str">
        <f>VLOOKUP(G59,[1]Sheet1!$J:$W,14,FALSE)</f>
        <v>完善村基础设施，35名以上村民受益</v>
      </c>
      <c r="X59" s="5" t="str">
        <f>VLOOKUP(G59,[1]Sheet1!$J:$X,15,FALSE)</f>
        <v>通过完善基础设施使村民受益</v>
      </c>
      <c r="Y59" s="5"/>
    </row>
    <row r="60" ht="94.5" spans="1:25">
      <c r="A60" s="5">
        <v>56</v>
      </c>
      <c r="B60" s="5" t="s">
        <v>144</v>
      </c>
      <c r="C60" s="5" t="s">
        <v>145</v>
      </c>
      <c r="D60" s="5" t="s">
        <v>146</v>
      </c>
      <c r="E60" s="5" t="s">
        <v>44</v>
      </c>
      <c r="F60" s="5" t="s">
        <v>63</v>
      </c>
      <c r="G60" s="5" t="s">
        <v>167</v>
      </c>
      <c r="H60" s="5" t="s">
        <v>36</v>
      </c>
      <c r="I60" s="5" t="s">
        <v>63</v>
      </c>
      <c r="J60" s="6">
        <v>44590</v>
      </c>
      <c r="K60" s="6">
        <v>44924</v>
      </c>
      <c r="L60" s="5" t="s">
        <v>43</v>
      </c>
      <c r="M60" s="5" t="str">
        <f>VLOOKUP(G60,[1]Sheet1!$J:$P,7,FALSE)</f>
        <v>新建停车位面积315㎡，绿化面积500㎡</v>
      </c>
      <c r="N60" s="5">
        <f>VLOOKUP(G60,[1]Sheet1!$J:$Q,8,FALSE)</f>
        <v>17.3</v>
      </c>
      <c r="O60" s="5">
        <f>VLOOKUP(G60,[1]Sheet1!$J:$R,9,FALSE)</f>
        <v>17</v>
      </c>
      <c r="P60" s="5"/>
      <c r="Q60" s="5"/>
      <c r="R60" s="5"/>
      <c r="S60" s="5">
        <f>VLOOKUP(G60,[1]Sheet1!$J:$V,13,FALSE)</f>
        <v>86</v>
      </c>
      <c r="T60" s="5"/>
      <c r="U60" s="5"/>
      <c r="V60" s="5"/>
      <c r="W60" s="5" t="str">
        <f>VLOOKUP(G60,[1]Sheet1!$J:$W,14,FALSE)</f>
        <v>完善基础设施，86人受益</v>
      </c>
      <c r="X60" s="5" t="str">
        <f>VLOOKUP(G60,[1]Sheet1!$J:$X,15,FALSE)</f>
        <v>完善村级基础设施，改善农户居住环境，降低生产成本</v>
      </c>
      <c r="Y60" s="5"/>
    </row>
    <row r="61" ht="94.5" spans="1:25">
      <c r="A61" s="5">
        <v>57</v>
      </c>
      <c r="B61" s="5" t="s">
        <v>144</v>
      </c>
      <c r="C61" s="5" t="s">
        <v>145</v>
      </c>
      <c r="D61" s="5" t="s">
        <v>146</v>
      </c>
      <c r="E61" s="5" t="s">
        <v>40</v>
      </c>
      <c r="F61" s="5" t="s">
        <v>48</v>
      </c>
      <c r="G61" s="5" t="s">
        <v>168</v>
      </c>
      <c r="H61" s="5" t="s">
        <v>36</v>
      </c>
      <c r="I61" s="5" t="s">
        <v>48</v>
      </c>
      <c r="J61" s="6">
        <v>44591</v>
      </c>
      <c r="K61" s="6">
        <v>44925</v>
      </c>
      <c r="L61" s="5" t="s">
        <v>37</v>
      </c>
      <c r="M61" s="5" t="str">
        <f>VLOOKUP(G61,[1]Sheet1!$J:$P,7,FALSE)</f>
        <v>新建机耕道816m，渠道195m</v>
      </c>
      <c r="N61" s="5">
        <f>VLOOKUP(G61,[1]Sheet1!$J:$Q,8,FALSE)</f>
        <v>19</v>
      </c>
      <c r="O61" s="5">
        <f>VLOOKUP(G61,[1]Sheet1!$J:$R,9,FALSE)</f>
        <v>19</v>
      </c>
      <c r="P61" s="5"/>
      <c r="Q61" s="5"/>
      <c r="R61" s="5"/>
      <c r="S61" s="5">
        <f>VLOOKUP(G61,[1]Sheet1!$J:$V,13,FALSE)</f>
        <v>50</v>
      </c>
      <c r="T61" s="5"/>
      <c r="U61" s="5"/>
      <c r="V61" s="5"/>
      <c r="W61" s="5" t="str">
        <f>VLOOKUP(G61,[1]Sheet1!$J:$W,14,FALSE)</f>
        <v>完善基础设施，50人受益</v>
      </c>
      <c r="X61" s="5" t="str">
        <f>VLOOKUP(G61,[1]Sheet1!$J:$X,15,FALSE)</f>
        <v>完善村级基础设施，改善农户居住环境，降低生产成本</v>
      </c>
      <c r="Y61" s="5"/>
    </row>
    <row r="62" ht="94.5" spans="1:25">
      <c r="A62" s="5">
        <v>58</v>
      </c>
      <c r="B62" s="5" t="s">
        <v>144</v>
      </c>
      <c r="C62" s="5" t="s">
        <v>145</v>
      </c>
      <c r="D62" s="5" t="s">
        <v>146</v>
      </c>
      <c r="E62" s="5" t="s">
        <v>44</v>
      </c>
      <c r="F62" s="5" t="s">
        <v>169</v>
      </c>
      <c r="G62" s="5" t="s">
        <v>170</v>
      </c>
      <c r="H62" s="5" t="s">
        <v>36</v>
      </c>
      <c r="I62" s="5" t="s">
        <v>169</v>
      </c>
      <c r="J62" s="6">
        <v>44592</v>
      </c>
      <c r="K62" s="6">
        <v>44926</v>
      </c>
      <c r="L62" s="5" t="s">
        <v>43</v>
      </c>
      <c r="M62" s="5" t="str">
        <f>VLOOKUP(G62,[1]Sheet1!$J:$P,7,FALSE)</f>
        <v>三组500*600沟渠690米</v>
      </c>
      <c r="N62" s="5">
        <f>VLOOKUP(G62,[1]Sheet1!$J:$Q,8,FALSE)</f>
        <v>25</v>
      </c>
      <c r="O62" s="5">
        <f>VLOOKUP(G62,[1]Sheet1!$J:$R,9,FALSE)</f>
        <v>25</v>
      </c>
      <c r="P62" s="5"/>
      <c r="Q62" s="5"/>
      <c r="R62" s="5"/>
      <c r="S62" s="5">
        <f>VLOOKUP(G62,[1]Sheet1!$J:$V,13,FALSE)</f>
        <v>50</v>
      </c>
      <c r="T62" s="5"/>
      <c r="U62" s="5"/>
      <c r="V62" s="5"/>
      <c r="W62" s="5" t="str">
        <f>VLOOKUP(G62,[1]Sheet1!$J:$W,14,FALSE)</f>
        <v>完善基础设施，50人受益</v>
      </c>
      <c r="X62" s="5" t="str">
        <f>VLOOKUP(G62,[1]Sheet1!$J:$X,15,FALSE)</f>
        <v>完善村级基础设施，改善农户居住环境，降低生产成本</v>
      </c>
      <c r="Y62" s="5"/>
    </row>
    <row r="63" ht="54" spans="1:25">
      <c r="A63" s="5">
        <v>59</v>
      </c>
      <c r="B63" s="5" t="s">
        <v>144</v>
      </c>
      <c r="C63" s="5" t="s">
        <v>145</v>
      </c>
      <c r="D63" s="5" t="s">
        <v>146</v>
      </c>
      <c r="E63" s="5" t="s">
        <v>40</v>
      </c>
      <c r="F63" s="5" t="s">
        <v>40</v>
      </c>
      <c r="G63" s="5" t="s">
        <v>171</v>
      </c>
      <c r="H63" s="5" t="s">
        <v>36</v>
      </c>
      <c r="I63" s="5" t="s">
        <v>40</v>
      </c>
      <c r="J63" s="6">
        <v>44592</v>
      </c>
      <c r="K63" s="6">
        <v>44926</v>
      </c>
      <c r="L63" s="5" t="s">
        <v>43</v>
      </c>
      <c r="M63" s="5" t="str">
        <f>VLOOKUP(G63,[1]Sheet1!$J:$P,7,FALSE)</f>
        <v>户厕100户安装、公厕两座，厕所摸排问题整改</v>
      </c>
      <c r="N63" s="5">
        <f>VLOOKUP(G63,[1]Sheet1!$J:$Q,8,FALSE)</f>
        <v>50</v>
      </c>
      <c r="O63" s="5">
        <f>VLOOKUP(G63,[1]Sheet1!$J:$R,9,FALSE)</f>
        <v>25</v>
      </c>
      <c r="P63" s="5"/>
      <c r="Q63" s="5"/>
      <c r="R63" s="5"/>
      <c r="S63" s="5">
        <f>VLOOKUP(G63,[1]Sheet1!$J:$V,13,FALSE)</f>
        <v>50</v>
      </c>
      <c r="T63" s="5"/>
      <c r="U63" s="5"/>
      <c r="V63" s="5"/>
      <c r="W63" s="5" t="str">
        <f>VLOOKUP(G63,[1]Sheet1!$J:$W,14,FALSE)</f>
        <v>完善村基础设施，50名以上村民受益</v>
      </c>
      <c r="X63" s="5" t="str">
        <f>VLOOKUP(G63,[1]Sheet1!$J:$X,15,FALSE)</f>
        <v>通过完善基础设施使村民受益</v>
      </c>
      <c r="Y63" s="5"/>
    </row>
    <row r="64" ht="54" spans="1:25">
      <c r="A64" s="5">
        <v>60</v>
      </c>
      <c r="B64" s="5" t="s">
        <v>144</v>
      </c>
      <c r="C64" s="5" t="s">
        <v>145</v>
      </c>
      <c r="D64" s="5" t="s">
        <v>146</v>
      </c>
      <c r="E64" s="5" t="s">
        <v>44</v>
      </c>
      <c r="F64" s="5" t="s">
        <v>172</v>
      </c>
      <c r="G64" s="5" t="s">
        <v>173</v>
      </c>
      <c r="H64" s="5" t="s">
        <v>36</v>
      </c>
      <c r="I64" s="5" t="s">
        <v>172</v>
      </c>
      <c r="J64" s="6">
        <v>44581</v>
      </c>
      <c r="K64" s="6">
        <v>44915</v>
      </c>
      <c r="L64" s="5" t="s">
        <v>43</v>
      </c>
      <c r="M64" s="5" t="str">
        <f>VLOOKUP(G64,[1]Sheet1!$J:$P,7,FALSE)</f>
        <v>二组4*600沟渠520米，三组600*800沟渠250米，涵管7处</v>
      </c>
      <c r="N64" s="5">
        <f>VLOOKUP(G64,[1]Sheet1!$J:$Q,8,FALSE)</f>
        <v>29</v>
      </c>
      <c r="O64" s="5">
        <f>VLOOKUP(G64,[1]Sheet1!$J:$R,9,FALSE)</f>
        <v>29</v>
      </c>
      <c r="P64" s="5"/>
      <c r="Q64" s="5"/>
      <c r="R64" s="5"/>
      <c r="S64" s="5">
        <f>VLOOKUP(G64,[1]Sheet1!$J:$V,13,FALSE)</f>
        <v>60</v>
      </c>
      <c r="T64" s="5"/>
      <c r="U64" s="5"/>
      <c r="V64" s="5"/>
      <c r="W64" s="5" t="str">
        <f>VLOOKUP(G64,[1]Sheet1!$J:$W,14,FALSE)</f>
        <v>完善村基础设施，60名以上村民受益</v>
      </c>
      <c r="X64" s="5" t="str">
        <f>VLOOKUP(G64,[1]Sheet1!$J:$X,15,FALSE)</f>
        <v>通过完善基础设施使村民受益</v>
      </c>
      <c r="Y64" s="5"/>
    </row>
    <row r="65" s="1" customFormat="1" ht="67.5" spans="1:25">
      <c r="A65" s="5">
        <v>61</v>
      </c>
      <c r="B65" s="5" t="s">
        <v>144</v>
      </c>
      <c r="C65" s="5" t="s">
        <v>145</v>
      </c>
      <c r="D65" s="5" t="s">
        <v>146</v>
      </c>
      <c r="E65" s="5" t="s">
        <v>44</v>
      </c>
      <c r="F65" s="5" t="s">
        <v>174</v>
      </c>
      <c r="G65" s="5" t="s">
        <v>175</v>
      </c>
      <c r="H65" s="5" t="s">
        <v>36</v>
      </c>
      <c r="I65" s="5" t="s">
        <v>174</v>
      </c>
      <c r="J65" s="6">
        <v>44582</v>
      </c>
      <c r="K65" s="6">
        <v>44916</v>
      </c>
      <c r="L65" s="5" t="s">
        <v>43</v>
      </c>
      <c r="M65" s="5" t="str">
        <f>VLOOKUP(G65,[1]Sheet1!$J:$P,7,FALSE)</f>
        <v>新建排污沟750米</v>
      </c>
      <c r="N65" s="5">
        <f>VLOOKUP(G65,[1]Sheet1!$J:$Q,8,FALSE)</f>
        <v>30</v>
      </c>
      <c r="O65" s="5">
        <f>VLOOKUP(G65,[1]Sheet1!$J:$R,9,FALSE)</f>
        <v>30</v>
      </c>
      <c r="P65" s="5"/>
      <c r="Q65" s="5"/>
      <c r="R65" s="5"/>
      <c r="S65" s="5">
        <f>VLOOKUP(G65,[1]Sheet1!$J:$V,13,FALSE)</f>
        <v>50</v>
      </c>
      <c r="T65" s="5"/>
      <c r="U65" s="5"/>
      <c r="V65" s="5"/>
      <c r="W65" s="5" t="str">
        <f>VLOOKUP(G65,[1]Sheet1!$J:$W,14,FALSE)</f>
        <v>完善基础设施，50人人受益</v>
      </c>
      <c r="X65" s="5" t="str">
        <f>VLOOKUP(G65,[1]Sheet1!$J:$X,15,FALSE)</f>
        <v>改善人居环境质量，提高村民幸福感</v>
      </c>
      <c r="Y65" s="5"/>
    </row>
    <row r="66" ht="94.5" spans="1:25">
      <c r="A66" s="5">
        <v>62</v>
      </c>
      <c r="B66" s="5" t="s">
        <v>144</v>
      </c>
      <c r="C66" s="5" t="s">
        <v>145</v>
      </c>
      <c r="D66" s="5" t="s">
        <v>146</v>
      </c>
      <c r="E66" s="5" t="s">
        <v>40</v>
      </c>
      <c r="F66" s="5" t="s">
        <v>95</v>
      </c>
      <c r="G66" s="5" t="s">
        <v>176</v>
      </c>
      <c r="H66" s="5" t="s">
        <v>36</v>
      </c>
      <c r="I66" s="5" t="s">
        <v>95</v>
      </c>
      <c r="J66" s="6">
        <v>44583</v>
      </c>
      <c r="K66" s="6">
        <v>44917</v>
      </c>
      <c r="L66" s="5" t="s">
        <v>43</v>
      </c>
      <c r="M66" s="5" t="str">
        <f>VLOOKUP(G66,[1]Sheet1!$J:$P,7,FALSE)</f>
        <v>400*600沟渠900米，双季稻涵闸维修</v>
      </c>
      <c r="N66" s="5">
        <f>VLOOKUP(G66,[1]Sheet1!$J:$Q,8,FALSE)</f>
        <v>32</v>
      </c>
      <c r="O66" s="5">
        <f>VLOOKUP(G66,[1]Sheet1!$J:$R,9,FALSE)</f>
        <v>32</v>
      </c>
      <c r="P66" s="5"/>
      <c r="Q66" s="5"/>
      <c r="R66" s="5"/>
      <c r="S66" s="5">
        <f>VLOOKUP(G66,[1]Sheet1!$J:$V,13,FALSE)</f>
        <v>50</v>
      </c>
      <c r="T66" s="5"/>
      <c r="U66" s="5"/>
      <c r="V66" s="5"/>
      <c r="W66" s="5" t="str">
        <f>VLOOKUP(G66,[1]Sheet1!$J:$W,14,FALSE)</f>
        <v>完善基础设施，50人受益</v>
      </c>
      <c r="X66" s="5" t="str">
        <f>VLOOKUP(G66,[1]Sheet1!$J:$X,15,FALSE)</f>
        <v>完善村级基础设施，改善农户居住环境，降低生产成本</v>
      </c>
      <c r="Y66" s="5"/>
    </row>
    <row r="67" ht="94.5" spans="1:25">
      <c r="A67" s="5">
        <v>63</v>
      </c>
      <c r="B67" s="5" t="s">
        <v>144</v>
      </c>
      <c r="C67" s="5" t="s">
        <v>145</v>
      </c>
      <c r="D67" s="5" t="s">
        <v>146</v>
      </c>
      <c r="E67" s="5" t="s">
        <v>40</v>
      </c>
      <c r="F67" s="5" t="s">
        <v>177</v>
      </c>
      <c r="G67" s="5" t="s">
        <v>178</v>
      </c>
      <c r="H67" s="5" t="s">
        <v>36</v>
      </c>
      <c r="I67" s="5" t="s">
        <v>177</v>
      </c>
      <c r="J67" s="6">
        <v>44584</v>
      </c>
      <c r="K67" s="6">
        <v>44918</v>
      </c>
      <c r="L67" s="5" t="s">
        <v>43</v>
      </c>
      <c r="M67" s="5" t="str">
        <f>VLOOKUP(G67,[1]Sheet1!$J:$P,7,FALSE)</f>
        <v>400*600沟渠1000米</v>
      </c>
      <c r="N67" s="5">
        <f>VLOOKUP(G67,[1]Sheet1!$J:$Q,8,FALSE)</f>
        <v>34</v>
      </c>
      <c r="O67" s="5">
        <f>VLOOKUP(G67,[1]Sheet1!$J:$R,9,FALSE)</f>
        <v>34</v>
      </c>
      <c r="P67" s="5"/>
      <c r="Q67" s="5"/>
      <c r="R67" s="5"/>
      <c r="S67" s="5">
        <f>VLOOKUP(G67,[1]Sheet1!$J:$V,13,FALSE)</f>
        <v>50</v>
      </c>
      <c r="T67" s="5"/>
      <c r="U67" s="5"/>
      <c r="V67" s="5"/>
      <c r="W67" s="5" t="str">
        <f>VLOOKUP(G67,[1]Sheet1!$J:$W,14,FALSE)</f>
        <v>完善基础设施，50人受益</v>
      </c>
      <c r="X67" s="5" t="str">
        <f>VLOOKUP(G67,[1]Sheet1!$J:$X,15,FALSE)</f>
        <v>完善村级基础设施，改善农户居住环境，降低生产成本</v>
      </c>
      <c r="Y67" s="5"/>
    </row>
    <row r="68" ht="94.5" spans="1:25">
      <c r="A68" s="5">
        <v>64</v>
      </c>
      <c r="B68" s="5" t="s">
        <v>144</v>
      </c>
      <c r="C68" s="5" t="s">
        <v>145</v>
      </c>
      <c r="D68" s="5" t="s">
        <v>146</v>
      </c>
      <c r="E68" s="5" t="s">
        <v>44</v>
      </c>
      <c r="F68" s="5" t="s">
        <v>153</v>
      </c>
      <c r="G68" s="5" t="s">
        <v>179</v>
      </c>
      <c r="H68" s="5" t="s">
        <v>36</v>
      </c>
      <c r="I68" s="5" t="s">
        <v>153</v>
      </c>
      <c r="J68" s="6">
        <v>44585</v>
      </c>
      <c r="K68" s="6">
        <v>44919</v>
      </c>
      <c r="L68" s="5" t="s">
        <v>43</v>
      </c>
      <c r="M68" s="5" t="str">
        <f>VLOOKUP(G68,[1]Sheet1!$J:$P,7,FALSE)</f>
        <v>三组320米沟渠、涵管3处，一组机耕道980米，二组机耕道1000米</v>
      </c>
      <c r="N68" s="5">
        <f>VLOOKUP(G68,[1]Sheet1!$J:$Q,8,FALSE)</f>
        <v>35</v>
      </c>
      <c r="O68" s="5">
        <f>VLOOKUP(G68,[1]Sheet1!$J:$R,9,FALSE)</f>
        <v>35</v>
      </c>
      <c r="P68" s="5"/>
      <c r="Q68" s="5"/>
      <c r="R68" s="5"/>
      <c r="S68" s="5">
        <f>VLOOKUP(G68,[1]Sheet1!$J:$V,13,FALSE)</f>
        <v>50</v>
      </c>
      <c r="T68" s="5"/>
      <c r="U68" s="5"/>
      <c r="V68" s="5"/>
      <c r="W68" s="5" t="str">
        <f>VLOOKUP(G68,[1]Sheet1!$J:$W,14,FALSE)</f>
        <v>完善基础设施，50人受益</v>
      </c>
      <c r="X68" s="5" t="str">
        <f>VLOOKUP(G68,[1]Sheet1!$J:$X,15,FALSE)</f>
        <v>完善村级基础设施，改善农户居住环境，降低生产成本</v>
      </c>
      <c r="Y68" s="5"/>
    </row>
    <row r="69" ht="54" spans="1:25">
      <c r="A69" s="5">
        <v>65</v>
      </c>
      <c r="B69" s="5" t="s">
        <v>144</v>
      </c>
      <c r="C69" s="5" t="s">
        <v>145</v>
      </c>
      <c r="D69" s="5" t="s">
        <v>146</v>
      </c>
      <c r="E69" s="5" t="s">
        <v>40</v>
      </c>
      <c r="F69" s="5" t="s">
        <v>95</v>
      </c>
      <c r="G69" s="5" t="s">
        <v>180</v>
      </c>
      <c r="H69" s="5" t="s">
        <v>36</v>
      </c>
      <c r="I69" s="5" t="s">
        <v>95</v>
      </c>
      <c r="J69" s="6">
        <v>44586</v>
      </c>
      <c r="K69" s="6">
        <v>44920</v>
      </c>
      <c r="L69" s="5" t="s">
        <v>43</v>
      </c>
      <c r="M69" s="5" t="str">
        <f>VLOOKUP(G69,[1]Sheet1!$J:$P,7,FALSE)</f>
        <v>舒布洛克挡土墙375米</v>
      </c>
      <c r="N69" s="5">
        <f>VLOOKUP(G69,[1]Sheet1!$J:$Q,8,FALSE)</f>
        <v>36</v>
      </c>
      <c r="O69" s="5">
        <f>VLOOKUP(G69,[1]Sheet1!$J:$R,9,FALSE)</f>
        <v>36</v>
      </c>
      <c r="P69" s="5"/>
      <c r="Q69" s="5"/>
      <c r="R69" s="5"/>
      <c r="S69" s="5">
        <f>VLOOKUP(G69,[1]Sheet1!$J:$V,13,FALSE)</f>
        <v>70</v>
      </c>
      <c r="T69" s="5"/>
      <c r="U69" s="5"/>
      <c r="V69" s="5"/>
      <c r="W69" s="5" t="str">
        <f>VLOOKUP(G69,[1]Sheet1!$J:$W,14,FALSE)</f>
        <v>完善村基础设施，70名以上村民受益</v>
      </c>
      <c r="X69" s="5" t="str">
        <f>VLOOKUP(G69,[1]Sheet1!$J:$X,15,FALSE)</f>
        <v>通过完善基础设施使村民受益</v>
      </c>
      <c r="Y69" s="5"/>
    </row>
    <row r="70" ht="67.5" spans="1:25">
      <c r="A70" s="5">
        <v>66</v>
      </c>
      <c r="B70" s="5" t="s">
        <v>144</v>
      </c>
      <c r="C70" s="5" t="s">
        <v>145</v>
      </c>
      <c r="D70" s="5" t="s">
        <v>146</v>
      </c>
      <c r="E70" s="5" t="s">
        <v>40</v>
      </c>
      <c r="F70" s="5" t="s">
        <v>59</v>
      </c>
      <c r="G70" s="5" t="s">
        <v>181</v>
      </c>
      <c r="H70" s="5" t="s">
        <v>36</v>
      </c>
      <c r="I70" s="5" t="s">
        <v>59</v>
      </c>
      <c r="J70" s="6">
        <v>44587</v>
      </c>
      <c r="K70" s="6">
        <v>44921</v>
      </c>
      <c r="L70" s="5" t="s">
        <v>43</v>
      </c>
      <c r="M70" s="5" t="str">
        <f>VLOOKUP(G70,[1]Sheet1!$J:$P,7,FALSE)</f>
        <v>舒布洛克挡土墙512 米、沿线路肩草皮3232平方米</v>
      </c>
      <c r="N70" s="5">
        <f>VLOOKUP(G70,[1]Sheet1!$J:$Q,8,FALSE)</f>
        <v>48</v>
      </c>
      <c r="O70" s="5">
        <f>VLOOKUP(G70,[1]Sheet1!$J:$R,9,FALSE)</f>
        <v>48</v>
      </c>
      <c r="P70" s="5"/>
      <c r="Q70" s="5"/>
      <c r="R70" s="5"/>
      <c r="S70" s="5">
        <f>VLOOKUP(G70,[1]Sheet1!$J:$V,13,FALSE)</f>
        <v>100</v>
      </c>
      <c r="T70" s="5"/>
      <c r="U70" s="5"/>
      <c r="V70" s="5"/>
      <c r="W70" s="5" t="str">
        <f>VLOOKUP(G70,[1]Sheet1!$J:$W,14,FALSE)</f>
        <v>完善村基础设施，100名以上村民受益</v>
      </c>
      <c r="X70" s="5" t="str">
        <f>VLOOKUP(G70,[1]Sheet1!$J:$X,15,FALSE)</f>
        <v>通过完善基础设施使村民受益</v>
      </c>
      <c r="Y70" s="5"/>
    </row>
    <row r="71" ht="67.5" spans="1:25">
      <c r="A71" s="5">
        <v>67</v>
      </c>
      <c r="B71" s="5" t="s">
        <v>144</v>
      </c>
      <c r="C71" s="5" t="s">
        <v>145</v>
      </c>
      <c r="D71" s="5" t="s">
        <v>146</v>
      </c>
      <c r="E71" s="5" t="s">
        <v>40</v>
      </c>
      <c r="F71" s="5" t="s">
        <v>48</v>
      </c>
      <c r="G71" s="5" t="s">
        <v>182</v>
      </c>
      <c r="H71" s="5" t="s">
        <v>36</v>
      </c>
      <c r="I71" s="5" t="s">
        <v>48</v>
      </c>
      <c r="J71" s="6">
        <v>44588</v>
      </c>
      <c r="K71" s="6">
        <v>44922</v>
      </c>
      <c r="L71" s="5" t="s">
        <v>43</v>
      </c>
      <c r="M71" s="5" t="str">
        <f>VLOOKUP(G71,[1]Sheet1!$J:$P,7,FALSE)</f>
        <v>沟渠建设1380米</v>
      </c>
      <c r="N71" s="5">
        <f>VLOOKUP(G71,[1]Sheet1!$J:$Q,8,FALSE)</f>
        <v>52</v>
      </c>
      <c r="O71" s="5">
        <f>VLOOKUP(G71,[1]Sheet1!$J:$R,9,FALSE)</f>
        <v>52</v>
      </c>
      <c r="P71" s="5"/>
      <c r="Q71" s="5"/>
      <c r="R71" s="5"/>
      <c r="S71" s="5">
        <f>VLOOKUP(G71,[1]Sheet1!$J:$V,13,FALSE)</f>
        <v>100</v>
      </c>
      <c r="T71" s="5"/>
      <c r="U71" s="5"/>
      <c r="V71" s="5"/>
      <c r="W71" s="5" t="str">
        <f>VLOOKUP(G71,[1]Sheet1!$J:$W,14,FALSE)</f>
        <v>完善村基础设施，100名以上村民受益</v>
      </c>
      <c r="X71" s="5" t="str">
        <f>VLOOKUP(G71,[1]Sheet1!$J:$X,15,FALSE)</f>
        <v>通过完善基础设施使村民受益</v>
      </c>
      <c r="Y71" s="5"/>
    </row>
    <row r="72" ht="81" spans="1:25">
      <c r="A72" s="5">
        <v>68</v>
      </c>
      <c r="B72" s="5" t="s">
        <v>144</v>
      </c>
      <c r="C72" s="5" t="s">
        <v>145</v>
      </c>
      <c r="D72" s="5" t="s">
        <v>146</v>
      </c>
      <c r="E72" s="5" t="s">
        <v>44</v>
      </c>
      <c r="F72" s="5" t="s">
        <v>63</v>
      </c>
      <c r="G72" s="5" t="s">
        <v>183</v>
      </c>
      <c r="H72" s="5" t="s">
        <v>36</v>
      </c>
      <c r="I72" s="5" t="s">
        <v>63</v>
      </c>
      <c r="J72" s="6">
        <v>44589</v>
      </c>
      <c r="K72" s="6">
        <v>44923</v>
      </c>
      <c r="L72" s="5" t="s">
        <v>43</v>
      </c>
      <c r="M72" s="5" t="str">
        <f>VLOOKUP(G72,[1]Sheet1!$J:$P,7,FALSE)</f>
        <v>铺设Φ1m混凝土涵管97m，人行步道建设1603㎡，新建拱桥12m，火烧板铺装337㎡，绿化面积297㎡</v>
      </c>
      <c r="N72" s="5">
        <f>VLOOKUP(G72,[1]Sheet1!$J:$Q,8,FALSE)</f>
        <v>57</v>
      </c>
      <c r="O72" s="5">
        <f>VLOOKUP(G72,[1]Sheet1!$J:$R,9,FALSE)</f>
        <v>57</v>
      </c>
      <c r="P72" s="5"/>
      <c r="Q72" s="5"/>
      <c r="R72" s="5"/>
      <c r="S72" s="5">
        <f>VLOOKUP(G72,[1]Sheet1!$J:$V,13,FALSE)</f>
        <v>150</v>
      </c>
      <c r="T72" s="5"/>
      <c r="U72" s="5"/>
      <c r="V72" s="5"/>
      <c r="W72" s="5" t="str">
        <f>VLOOKUP(G72,[1]Sheet1!$J:$W,14,FALSE)</f>
        <v>完善基础设施，150人受益</v>
      </c>
      <c r="X72" s="5" t="str">
        <f>VLOOKUP(G72,[1]Sheet1!$J:$X,15,FALSE)</f>
        <v>完善基础设施建设，提高产能带动群众增收。</v>
      </c>
      <c r="Y72" s="5"/>
    </row>
    <row r="73" ht="108" spans="1:25">
      <c r="A73" s="5">
        <v>69</v>
      </c>
      <c r="B73" s="5" t="s">
        <v>144</v>
      </c>
      <c r="C73" s="5" t="s">
        <v>145</v>
      </c>
      <c r="D73" s="5" t="s">
        <v>146</v>
      </c>
      <c r="E73" s="5" t="s">
        <v>44</v>
      </c>
      <c r="F73" s="5" t="s">
        <v>45</v>
      </c>
      <c r="G73" s="5" t="s">
        <v>184</v>
      </c>
      <c r="H73" s="5" t="s">
        <v>36</v>
      </c>
      <c r="I73" s="5" t="s">
        <v>45</v>
      </c>
      <c r="J73" s="6">
        <v>44590</v>
      </c>
      <c r="K73" s="6">
        <v>44924</v>
      </c>
      <c r="L73" s="5" t="s">
        <v>68</v>
      </c>
      <c r="M73" s="5" t="str">
        <f>VLOOKUP(G73,[1]Sheet1!$J:$P,7,FALSE)</f>
        <v>建设芦笋采摘生产路344米；道路加宽182米；苗圃孵化园新建道路90米；沟渠65米；水肥（沼液）一体化控制室230㎡；连接步道108米</v>
      </c>
      <c r="N73" s="5">
        <f>VLOOKUP(G73,[1]Sheet1!$J:$Q,8,FALSE)</f>
        <v>61</v>
      </c>
      <c r="O73" s="5">
        <f>VLOOKUP(G73,[1]Sheet1!$J:$R,9,FALSE)</f>
        <v>61</v>
      </c>
      <c r="P73" s="5"/>
      <c r="Q73" s="5"/>
      <c r="R73" s="5"/>
      <c r="S73" s="5">
        <f>VLOOKUP(G73,[1]Sheet1!$J:$V,13,FALSE)</f>
        <v>150</v>
      </c>
      <c r="T73" s="5"/>
      <c r="U73" s="5"/>
      <c r="V73" s="5"/>
      <c r="W73" s="5" t="str">
        <f>VLOOKUP(G73,[1]Sheet1!$J:$W,14,FALSE)</f>
        <v>完善基础设施，150人受益</v>
      </c>
      <c r="X73" s="5" t="str">
        <f>VLOOKUP(G73,[1]Sheet1!$J:$X,15,FALSE)</f>
        <v>完善基础设施建设，提高产能带动群众增收</v>
      </c>
      <c r="Y73" s="5"/>
    </row>
    <row r="74" ht="94.5" spans="1:25">
      <c r="A74" s="5">
        <v>70</v>
      </c>
      <c r="B74" s="5" t="s">
        <v>144</v>
      </c>
      <c r="C74" s="5" t="s">
        <v>145</v>
      </c>
      <c r="D74" s="5" t="s">
        <v>185</v>
      </c>
      <c r="E74" s="5" t="s">
        <v>44</v>
      </c>
      <c r="F74" s="5" t="s">
        <v>172</v>
      </c>
      <c r="G74" s="5" t="s">
        <v>186</v>
      </c>
      <c r="H74" s="5" t="s">
        <v>36</v>
      </c>
      <c r="I74" s="5" t="s">
        <v>172</v>
      </c>
      <c r="J74" s="6">
        <v>44591</v>
      </c>
      <c r="K74" s="6">
        <v>44925</v>
      </c>
      <c r="L74" s="5" t="s">
        <v>68</v>
      </c>
      <c r="M74" s="5" t="s">
        <v>187</v>
      </c>
      <c r="N74" s="5">
        <f>VLOOKUP(G74,[1]Sheet1!$J:$Q,8,FALSE)</f>
        <v>150</v>
      </c>
      <c r="O74" s="5">
        <f>VLOOKUP(G74,[1]Sheet1!$J:$R,9,FALSE)</f>
        <v>150</v>
      </c>
      <c r="P74" s="5"/>
      <c r="Q74" s="5"/>
      <c r="R74" s="5"/>
      <c r="S74" s="5">
        <v>2100</v>
      </c>
      <c r="T74" s="5"/>
      <c r="U74" s="5"/>
      <c r="V74" s="5"/>
      <c r="W74" s="8" t="s">
        <v>188</v>
      </c>
      <c r="X74" s="5" t="s">
        <v>189</v>
      </c>
      <c r="Y74" s="5"/>
    </row>
    <row r="75" ht="54" spans="1:25">
      <c r="A75" s="5">
        <v>71</v>
      </c>
      <c r="B75" s="5" t="s">
        <v>144</v>
      </c>
      <c r="C75" s="5" t="s">
        <v>145</v>
      </c>
      <c r="D75" s="5" t="s">
        <v>146</v>
      </c>
      <c r="E75" s="5" t="s">
        <v>40</v>
      </c>
      <c r="F75" s="5" t="s">
        <v>48</v>
      </c>
      <c r="G75" s="5" t="s">
        <v>190</v>
      </c>
      <c r="H75" s="5" t="s">
        <v>36</v>
      </c>
      <c r="I75" s="5" t="s">
        <v>48</v>
      </c>
      <c r="J75" s="6">
        <v>44592</v>
      </c>
      <c r="K75" s="6">
        <v>44926</v>
      </c>
      <c r="L75" s="5" t="s">
        <v>43</v>
      </c>
      <c r="M75" s="5" t="s">
        <v>191</v>
      </c>
      <c r="N75" s="5">
        <v>14</v>
      </c>
      <c r="O75" s="5" t="s">
        <v>78</v>
      </c>
      <c r="P75" s="5"/>
      <c r="Q75" s="5"/>
      <c r="R75" s="5"/>
      <c r="S75" s="5"/>
      <c r="T75" s="5"/>
      <c r="U75" s="5"/>
      <c r="V75" s="5"/>
      <c r="W75" s="5" t="s">
        <v>192</v>
      </c>
      <c r="X75" s="5" t="s">
        <v>193</v>
      </c>
      <c r="Y75" s="5"/>
    </row>
    <row r="76" ht="54" spans="1:25">
      <c r="A76" s="5">
        <v>72</v>
      </c>
      <c r="B76" s="5" t="s">
        <v>144</v>
      </c>
      <c r="C76" s="5" t="s">
        <v>145</v>
      </c>
      <c r="D76" s="5" t="s">
        <v>146</v>
      </c>
      <c r="E76" s="5" t="s">
        <v>40</v>
      </c>
      <c r="F76" s="5" t="s">
        <v>48</v>
      </c>
      <c r="G76" s="5" t="s">
        <v>194</v>
      </c>
      <c r="H76" s="5" t="s">
        <v>36</v>
      </c>
      <c r="I76" s="5" t="s">
        <v>48</v>
      </c>
      <c r="J76" s="6">
        <v>44592</v>
      </c>
      <c r="K76" s="6">
        <v>44926</v>
      </c>
      <c r="L76" s="5" t="s">
        <v>43</v>
      </c>
      <c r="M76" s="5" t="s">
        <v>191</v>
      </c>
      <c r="N76" s="5">
        <v>14</v>
      </c>
      <c r="O76" s="5" t="s">
        <v>78</v>
      </c>
      <c r="P76" s="5"/>
      <c r="Q76" s="5"/>
      <c r="R76" s="5"/>
      <c r="S76" s="5"/>
      <c r="T76" s="5"/>
      <c r="U76" s="5"/>
      <c r="V76" s="5"/>
      <c r="W76" s="5" t="s">
        <v>192</v>
      </c>
      <c r="X76" s="5" t="s">
        <v>193</v>
      </c>
      <c r="Y76" s="5"/>
    </row>
    <row r="77" ht="54" spans="1:25">
      <c r="A77" s="5">
        <v>73</v>
      </c>
      <c r="B77" s="5" t="s">
        <v>144</v>
      </c>
      <c r="C77" s="5" t="s">
        <v>145</v>
      </c>
      <c r="D77" s="5" t="s">
        <v>146</v>
      </c>
      <c r="E77" s="5" t="s">
        <v>34</v>
      </c>
      <c r="F77" s="5" t="s">
        <v>34</v>
      </c>
      <c r="G77" s="5" t="s">
        <v>195</v>
      </c>
      <c r="H77" s="5" t="s">
        <v>36</v>
      </c>
      <c r="I77" s="5" t="s">
        <v>34</v>
      </c>
      <c r="J77" s="6">
        <v>44581</v>
      </c>
      <c r="K77" s="6">
        <v>44915</v>
      </c>
      <c r="L77" s="5" t="s">
        <v>43</v>
      </c>
      <c r="M77" s="5" t="s">
        <v>196</v>
      </c>
      <c r="N77" s="5">
        <v>16</v>
      </c>
      <c r="O77" s="5" t="s">
        <v>78</v>
      </c>
      <c r="P77" s="5"/>
      <c r="Q77" s="5"/>
      <c r="R77" s="5"/>
      <c r="S77" s="5"/>
      <c r="T77" s="5"/>
      <c r="U77" s="5"/>
      <c r="V77" s="5"/>
      <c r="W77" s="5" t="s">
        <v>197</v>
      </c>
      <c r="X77" s="5" t="s">
        <v>193</v>
      </c>
      <c r="Y77" s="5"/>
    </row>
    <row r="78" ht="54" spans="1:25">
      <c r="A78" s="5">
        <v>74</v>
      </c>
      <c r="B78" s="5" t="s">
        <v>144</v>
      </c>
      <c r="C78" s="5" t="s">
        <v>145</v>
      </c>
      <c r="D78" s="5" t="s">
        <v>146</v>
      </c>
      <c r="E78" s="5" t="s">
        <v>40</v>
      </c>
      <c r="F78" s="5" t="s">
        <v>48</v>
      </c>
      <c r="G78" s="5" t="s">
        <v>198</v>
      </c>
      <c r="H78" s="5" t="s">
        <v>36</v>
      </c>
      <c r="I78" s="5" t="s">
        <v>48</v>
      </c>
      <c r="J78" s="6">
        <v>44582</v>
      </c>
      <c r="K78" s="6">
        <v>44916</v>
      </c>
      <c r="L78" s="5" t="s">
        <v>43</v>
      </c>
      <c r="M78" s="5" t="s">
        <v>196</v>
      </c>
      <c r="N78" s="5">
        <v>16</v>
      </c>
      <c r="O78" s="5" t="s">
        <v>78</v>
      </c>
      <c r="P78" s="5"/>
      <c r="Q78" s="5"/>
      <c r="R78" s="5"/>
      <c r="S78" s="5"/>
      <c r="T78" s="5"/>
      <c r="U78" s="5"/>
      <c r="V78" s="5"/>
      <c r="W78" s="5" t="s">
        <v>197</v>
      </c>
      <c r="X78" s="5" t="s">
        <v>193</v>
      </c>
      <c r="Y78" s="5"/>
    </row>
    <row r="79" ht="40.5" spans="1:25">
      <c r="A79" s="5">
        <v>75</v>
      </c>
      <c r="B79" s="5" t="s">
        <v>144</v>
      </c>
      <c r="C79" s="5" t="s">
        <v>145</v>
      </c>
      <c r="D79" s="5" t="s">
        <v>146</v>
      </c>
      <c r="E79" s="5" t="s">
        <v>40</v>
      </c>
      <c r="F79" s="5" t="s">
        <v>59</v>
      </c>
      <c r="G79" s="5" t="s">
        <v>199</v>
      </c>
      <c r="H79" s="5" t="s">
        <v>36</v>
      </c>
      <c r="I79" s="5" t="s">
        <v>59</v>
      </c>
      <c r="J79" s="6">
        <v>44583</v>
      </c>
      <c r="K79" s="6">
        <v>44917</v>
      </c>
      <c r="L79" s="5" t="s">
        <v>43</v>
      </c>
      <c r="M79" s="5" t="s">
        <v>200</v>
      </c>
      <c r="N79" s="5">
        <v>26</v>
      </c>
      <c r="O79" s="5" t="s">
        <v>78</v>
      </c>
      <c r="P79" s="5"/>
      <c r="Q79" s="5"/>
      <c r="R79" s="5"/>
      <c r="S79" s="5"/>
      <c r="T79" s="5"/>
      <c r="U79" s="5"/>
      <c r="V79" s="5"/>
      <c r="W79" s="5" t="s">
        <v>201</v>
      </c>
      <c r="X79" s="5" t="s">
        <v>202</v>
      </c>
      <c r="Y79" s="5"/>
    </row>
    <row r="80" ht="54" spans="1:25">
      <c r="A80" s="5">
        <v>76</v>
      </c>
      <c r="B80" s="5" t="s">
        <v>144</v>
      </c>
      <c r="C80" s="5" t="s">
        <v>145</v>
      </c>
      <c r="D80" s="5" t="s">
        <v>146</v>
      </c>
      <c r="E80" s="5" t="s">
        <v>40</v>
      </c>
      <c r="F80" s="5" t="s">
        <v>177</v>
      </c>
      <c r="G80" s="5" t="s">
        <v>203</v>
      </c>
      <c r="H80" s="5" t="s">
        <v>36</v>
      </c>
      <c r="I80" s="5" t="s">
        <v>177</v>
      </c>
      <c r="J80" s="6">
        <v>44584</v>
      </c>
      <c r="K80" s="6">
        <v>44918</v>
      </c>
      <c r="L80" s="5" t="s">
        <v>43</v>
      </c>
      <c r="M80" s="5" t="s">
        <v>204</v>
      </c>
      <c r="N80" s="5">
        <v>34</v>
      </c>
      <c r="O80" s="5" t="s">
        <v>78</v>
      </c>
      <c r="P80" s="5"/>
      <c r="Q80" s="5"/>
      <c r="R80" s="5"/>
      <c r="S80" s="5"/>
      <c r="T80" s="5"/>
      <c r="U80" s="5"/>
      <c r="V80" s="5"/>
      <c r="W80" s="5" t="s">
        <v>205</v>
      </c>
      <c r="X80" s="5" t="s">
        <v>193</v>
      </c>
      <c r="Y80" s="5"/>
    </row>
    <row r="81" ht="108" spans="1:25">
      <c r="A81" s="5">
        <v>77</v>
      </c>
      <c r="B81" s="5" t="s">
        <v>206</v>
      </c>
      <c r="C81" s="5" t="s">
        <v>145</v>
      </c>
      <c r="D81" s="5" t="s">
        <v>146</v>
      </c>
      <c r="E81" s="5" t="s">
        <v>44</v>
      </c>
      <c r="F81" s="5" t="s">
        <v>172</v>
      </c>
      <c r="G81" s="5" t="s">
        <v>207</v>
      </c>
      <c r="H81" s="5" t="s">
        <v>36</v>
      </c>
      <c r="I81" s="5" t="s">
        <v>172</v>
      </c>
      <c r="J81" s="6">
        <v>44585</v>
      </c>
      <c r="K81" s="6">
        <v>44919</v>
      </c>
      <c r="L81" s="5" t="s">
        <v>37</v>
      </c>
      <c r="M81" s="5" t="str">
        <f>VLOOKUP(G81,[1]Sheet1!$J:$P,7,FALSE)</f>
        <v>村规民约宣传栏1块；钢结构宣传栏1块；家规家训门牌635块等</v>
      </c>
      <c r="N81" s="5">
        <f>VLOOKUP(G81,[1]Sheet1!$J:$Q,8,FALSE)</f>
        <v>10</v>
      </c>
      <c r="O81" s="5">
        <f>VLOOKUP(G81,[1]Sheet1!$J:$R,9,FALSE)</f>
        <v>10</v>
      </c>
      <c r="P81" s="5"/>
      <c r="Q81" s="5"/>
      <c r="R81" s="5"/>
      <c r="S81" s="5">
        <f>VLOOKUP(G81,[1]Sheet1!$J:$V,13,FALSE)</f>
        <v>100</v>
      </c>
      <c r="T81" s="5"/>
      <c r="U81" s="5"/>
      <c r="V81" s="5"/>
      <c r="W81" s="5" t="str">
        <f>VLOOKUP(G81,[1]Sheet1!$J:$W,14,FALSE)</f>
        <v>完善基础设施，100人受益</v>
      </c>
      <c r="X81" s="5" t="str">
        <f>VLOOKUP(G81,[1]Sheet1!$J:$X,15,FALSE)</f>
        <v>完善村级基础设施，改善村容村貌，提升居民精神风貌以及能动性</v>
      </c>
      <c r="Y81" s="5"/>
    </row>
    <row r="82" ht="27" spans="1:25">
      <c r="A82" s="5">
        <v>78</v>
      </c>
      <c r="B82" s="5" t="s">
        <v>208</v>
      </c>
      <c r="C82" s="5" t="s">
        <v>208</v>
      </c>
      <c r="D82" s="5" t="s">
        <v>208</v>
      </c>
      <c r="E82" s="5" t="s">
        <v>34</v>
      </c>
      <c r="F82" s="5" t="s">
        <v>34</v>
      </c>
      <c r="G82" s="5" t="s">
        <v>208</v>
      </c>
      <c r="H82" s="5" t="s">
        <v>36</v>
      </c>
      <c r="I82" s="5" t="s">
        <v>34</v>
      </c>
      <c r="J82" s="6">
        <v>44586</v>
      </c>
      <c r="K82" s="6">
        <v>44920</v>
      </c>
      <c r="L82" s="5" t="s">
        <v>37</v>
      </c>
      <c r="M82" s="5" t="str">
        <f>VLOOKUP(G82,[1]Sheet1!$J:$P,7,FALSE)</f>
        <v>项目管理费</v>
      </c>
      <c r="N82" s="5">
        <f>VLOOKUP(G82,[1]Sheet1!$J:$Q,8,FALSE)</f>
        <v>17</v>
      </c>
      <c r="O82" s="5">
        <v>12</v>
      </c>
      <c r="P82" s="5"/>
      <c r="Q82" s="5"/>
      <c r="R82" s="5"/>
      <c r="S82" s="5">
        <f>VLOOKUP(G82,[1]Sheet1!$J:$V,13,FALSE)</f>
        <v>0</v>
      </c>
      <c r="T82" s="5"/>
      <c r="U82" s="5"/>
      <c r="V82" s="5"/>
      <c r="W82" s="5" t="str">
        <f>VLOOKUP(G82,[1]Sheet1!$J:$W,14,FALSE)</f>
        <v>项目管理费</v>
      </c>
      <c r="X82" s="5" t="str">
        <f>VLOOKUP(G82,[1]Sheet1!$J:$X,15,FALSE)</f>
        <v>项目管理费</v>
      </c>
      <c r="Y82" s="5"/>
    </row>
    <row r="83" ht="50" customHeight="1" spans="10:11">
      <c r="J83" s="7"/>
      <c r="K83" s="7"/>
    </row>
    <row r="84" ht="50" customHeight="1" spans="10:11">
      <c r="J84" s="7"/>
      <c r="K84" s="7"/>
    </row>
    <row r="85" ht="50" customHeight="1" spans="10:11">
      <c r="J85" s="7"/>
      <c r="K85" s="7"/>
    </row>
    <row r="86" ht="50" customHeight="1" spans="10:11">
      <c r="J86" s="7"/>
      <c r="K86" s="7"/>
    </row>
    <row r="87" ht="50" customHeight="1" spans="10:11">
      <c r="J87" s="7"/>
      <c r="K87" s="7"/>
    </row>
    <row r="88" ht="50" customHeight="1" spans="10:11">
      <c r="J88" s="7"/>
      <c r="K88" s="7"/>
    </row>
    <row r="89" ht="50" customHeight="1" spans="10:11">
      <c r="J89" s="7"/>
      <c r="K89" s="7"/>
    </row>
    <row r="90" ht="50" customHeight="1"/>
    <row r="91" ht="50" customHeight="1"/>
    <row r="92" ht="50" customHeight="1"/>
    <row r="93" ht="50" customHeight="1"/>
    <row r="94" ht="50" customHeight="1"/>
    <row r="95" ht="50" customHeight="1"/>
  </sheetData>
  <autoFilter ref="A1:Y89">
    <extLst/>
  </autoFilter>
  <mergeCells count="27">
    <mergeCell ref="A1:Y1"/>
    <mergeCell ref="B2:D2"/>
    <mergeCell ref="J2:K2"/>
    <mergeCell ref="N2:P2"/>
    <mergeCell ref="Q2:V2"/>
    <mergeCell ref="O3:P3"/>
    <mergeCell ref="T3:V3"/>
    <mergeCell ref="A2:A4"/>
    <mergeCell ref="B3:B4"/>
    <mergeCell ref="C3:C4"/>
    <mergeCell ref="D3:D4"/>
    <mergeCell ref="E2:E4"/>
    <mergeCell ref="F2:F4"/>
    <mergeCell ref="G2:G4"/>
    <mergeCell ref="H2:H4"/>
    <mergeCell ref="I2:I4"/>
    <mergeCell ref="J3:J4"/>
    <mergeCell ref="K3:K4"/>
    <mergeCell ref="L2:L4"/>
    <mergeCell ref="M2:M4"/>
    <mergeCell ref="N3:N4"/>
    <mergeCell ref="Q3:Q4"/>
    <mergeCell ref="R3:R4"/>
    <mergeCell ref="S3:S4"/>
    <mergeCell ref="W2:W4"/>
    <mergeCell ref="X2:X4"/>
    <mergeCell ref="Y2:Y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青柠</cp:lastModifiedBy>
  <dcterms:created xsi:type="dcterms:W3CDTF">2022-12-12T12:57:00Z</dcterms:created>
  <dcterms:modified xsi:type="dcterms:W3CDTF">2022-12-16T00:29:42Z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9F1A9A7B84CC415280F6E13EC6695822</vt:lpwstr>
  </property>
  <property fmtid="{D5CDD505-2E9C-101B-9397-08002B2CF9AE}" pid="3" name="KSOProductBuildVer">
    <vt:lpwstr>2052-11.1.0.12980</vt:lpwstr>
  </property>
</Properties>
</file>